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a2c805c4a111a8c/Documents/^M 26-02-2025 Start/Finance/2025 2026/"/>
    </mc:Choice>
  </mc:AlternateContent>
  <xr:revisionPtr revIDLastSave="14" documentId="13_ncr:1_{E83CA479-EA56-4A00-892E-6D5629CCCBCF}" xr6:coauthVersionLast="47" xr6:coauthVersionMax="47" xr10:uidLastSave="{AD780300-F008-4A23-AAFC-1096CA3B56AC}"/>
  <bookViews>
    <workbookView xWindow="-108" yWindow="-108" windowWidth="23256" windowHeight="12456" tabRatio="625" firstSheet="1" activeTab="5" xr2:uid="{00000000-000D-0000-FFFF-FFFF00000000}"/>
  </bookViews>
  <sheets>
    <sheet name="2025-2026 Expenditure" sheetId="1" r:id="rId1"/>
    <sheet name="2025-2026 Income" sheetId="6" r:id="rId2"/>
    <sheet name="Budget Control 2025-2026" sheetId="2" r:id="rId3"/>
    <sheet name="Petty Cash " sheetId="8" r:id="rId4"/>
    <sheet name="Reserve Accounts" sheetId="3" r:id="rId5"/>
    <sheet name="VAT 2025-2026" sheetId="5" r:id="rId6"/>
    <sheet name="CIL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2" i="2" l="1"/>
  <c r="D44" i="6"/>
  <c r="B23" i="3"/>
  <c r="B21" i="3"/>
  <c r="B20" i="3"/>
  <c r="F236" i="1"/>
  <c r="G236" i="1"/>
  <c r="H236" i="1"/>
  <c r="I236" i="1"/>
  <c r="J236" i="1"/>
  <c r="K236" i="1"/>
  <c r="L236" i="1"/>
  <c r="M236" i="1"/>
  <c r="N236" i="1"/>
  <c r="O236" i="1"/>
  <c r="P236" i="1"/>
  <c r="Q236" i="1"/>
  <c r="R236" i="1"/>
  <c r="S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O52" i="8"/>
  <c r="F44" i="8"/>
  <c r="G44" i="8"/>
  <c r="H44" i="8"/>
  <c r="C44" i="8" s="1"/>
  <c r="I44" i="8"/>
  <c r="J44" i="8"/>
  <c r="K44" i="8"/>
  <c r="E44" i="6"/>
  <c r="F44" i="6"/>
  <c r="G44" i="6"/>
  <c r="H44" i="6"/>
  <c r="I44" i="6"/>
  <c r="F60" i="5"/>
  <c r="N44" i="8"/>
  <c r="B25" i="3" l="1"/>
  <c r="B27" i="3" s="1"/>
  <c r="B44" i="6"/>
  <c r="I28" i="2"/>
  <c r="I22" i="2"/>
  <c r="I18" i="2"/>
  <c r="I19" i="2"/>
  <c r="I20" i="2"/>
  <c r="I50" i="2"/>
  <c r="I51" i="2" s="1"/>
  <c r="I53" i="2"/>
  <c r="I54" i="2" s="1"/>
  <c r="I42" i="2"/>
  <c r="I27" i="2"/>
  <c r="K10" i="2"/>
  <c r="K14" i="2"/>
  <c r="K32" i="2"/>
  <c r="K43" i="2"/>
  <c r="K54" i="2"/>
  <c r="K51" i="2"/>
  <c r="K72" i="2" s="1"/>
  <c r="I21" i="2"/>
  <c r="F54" i="2"/>
  <c r="F43" i="2"/>
  <c r="G21" i="2" l="1"/>
  <c r="H21" i="2"/>
  <c r="G18" i="2"/>
  <c r="H18" i="2"/>
  <c r="G20" i="2"/>
  <c r="H20" i="2"/>
  <c r="H42" i="2"/>
  <c r="G42" i="2"/>
  <c r="H19" i="2"/>
  <c r="G19" i="2"/>
  <c r="I17" i="2"/>
  <c r="G17" i="2" s="1"/>
  <c r="D236" i="1" l="1"/>
  <c r="H22" i="2" l="1"/>
  <c r="H25" i="2"/>
  <c r="H27" i="2"/>
  <c r="H28" i="2"/>
  <c r="H29" i="2"/>
  <c r="H12" i="2"/>
  <c r="B10" i="3" l="1"/>
  <c r="I13" i="2"/>
  <c r="I39" i="2"/>
  <c r="I26" i="2"/>
  <c r="H26" i="2" s="1"/>
  <c r="H13" i="2" l="1"/>
  <c r="I14" i="2"/>
  <c r="G108" i="2"/>
  <c r="G62" i="2" l="1"/>
  <c r="G64" i="2"/>
  <c r="G61" i="2"/>
  <c r="G36" i="2"/>
  <c r="G39" i="2"/>
  <c r="G40" i="2"/>
  <c r="G41" i="2"/>
  <c r="G22" i="2"/>
  <c r="G25" i="2"/>
  <c r="G26" i="2"/>
  <c r="G27" i="2"/>
  <c r="G28" i="2"/>
  <c r="G29" i="2"/>
  <c r="G31" i="2"/>
  <c r="G13" i="2"/>
  <c r="G12" i="2"/>
  <c r="I35" i="2"/>
  <c r="G35" i="2" l="1"/>
  <c r="H35" i="2"/>
  <c r="A68" i="2"/>
  <c r="A57" i="2"/>
  <c r="I68" i="2" l="1"/>
  <c r="I70" i="2" s="1"/>
  <c r="I38" i="2"/>
  <c r="I30" i="2"/>
  <c r="G30" i="2" l="1"/>
  <c r="H30" i="2"/>
  <c r="G38" i="2"/>
  <c r="H38" i="2"/>
  <c r="G13" i="7"/>
  <c r="D17" i="7" s="1"/>
  <c r="C13" i="7"/>
  <c r="F68" i="2" l="1"/>
  <c r="F32" i="2"/>
  <c r="F14" i="2"/>
  <c r="H14" i="2" s="1"/>
  <c r="F10" i="2"/>
  <c r="I9" i="2"/>
  <c r="I16" i="2"/>
  <c r="I37" i="2"/>
  <c r="I23" i="2"/>
  <c r="I24" i="2"/>
  <c r="K68" i="2"/>
  <c r="K71" i="2" s="1"/>
  <c r="I32" i="2" l="1"/>
  <c r="G37" i="2"/>
  <c r="I43" i="2"/>
  <c r="H9" i="2"/>
  <c r="I10" i="2"/>
  <c r="G24" i="2"/>
  <c r="H24" i="2"/>
  <c r="F57" i="2"/>
  <c r="H57" i="2" s="1"/>
  <c r="G23" i="2"/>
  <c r="H23" i="2"/>
  <c r="G9" i="2"/>
  <c r="H17" i="2"/>
  <c r="G16" i="2"/>
  <c r="H16" i="2"/>
  <c r="I57" i="2" l="1"/>
  <c r="I74" i="2" s="1"/>
  <c r="H92" i="2" l="1"/>
  <c r="H90" i="2"/>
  <c r="I121" i="2" l="1"/>
  <c r="H110" i="2"/>
  <c r="H112" i="2" s="1"/>
  <c r="I114" i="2" s="1"/>
  <c r="H91" i="2"/>
  <c r="H94" i="2" s="1"/>
  <c r="I95" i="2" s="1"/>
  <c r="I116" i="2" l="1"/>
  <c r="I123" i="2" s="1"/>
  <c r="G57" i="2" l="1"/>
</calcChain>
</file>

<file path=xl/sharedStrings.xml><?xml version="1.0" encoding="utf-8"?>
<sst xmlns="http://schemas.openxmlformats.org/spreadsheetml/2006/main" count="1804" uniqueCount="391">
  <si>
    <t>Date</t>
  </si>
  <si>
    <t>BANK</t>
  </si>
  <si>
    <t>£</t>
  </si>
  <si>
    <t>Payee</t>
  </si>
  <si>
    <t>Details</t>
  </si>
  <si>
    <t>VAT</t>
  </si>
  <si>
    <t>No</t>
  </si>
  <si>
    <t>Insurance</t>
  </si>
  <si>
    <t>Precept</t>
  </si>
  <si>
    <t>INCOME</t>
  </si>
  <si>
    <t>EXPENDITURE</t>
  </si>
  <si>
    <t>Salaries &amp; Employers Oncosts</t>
  </si>
  <si>
    <t>Bank Interest</t>
  </si>
  <si>
    <t>Footpaths Repair /Dog Bins</t>
  </si>
  <si>
    <t>CAPALC</t>
  </si>
  <si>
    <t>Clerk</t>
  </si>
  <si>
    <t>Payment Description</t>
  </si>
  <si>
    <t>Allotments</t>
  </si>
  <si>
    <t>Website</t>
  </si>
  <si>
    <t>Supplier's VAT</t>
  </si>
  <si>
    <t>Brief description of supply</t>
  </si>
  <si>
    <t>To whom addressed</t>
  </si>
  <si>
    <t>VAT paid</t>
  </si>
  <si>
    <t>Invoice Date</t>
  </si>
  <si>
    <t>Total</t>
  </si>
  <si>
    <t>Membership</t>
  </si>
  <si>
    <t>CIL</t>
  </si>
  <si>
    <t>BUDGETARY  CONTROL -  REVENUE  (PRECEPT)  ACCOUNT</t>
  </si>
  <si>
    <t xml:space="preserve">As at </t>
  </si>
  <si>
    <t>Actual</t>
  </si>
  <si>
    <t>Budget</t>
  </si>
  <si>
    <t xml:space="preserve">Actual </t>
  </si>
  <si>
    <t>Left</t>
  </si>
  <si>
    <t>to date</t>
  </si>
  <si>
    <t xml:space="preserve">Training </t>
  </si>
  <si>
    <t>Councillor</t>
  </si>
  <si>
    <t>General Admin Costs</t>
  </si>
  <si>
    <t>Village &amp; Asset Maintenance</t>
  </si>
  <si>
    <t>Special Projects</t>
  </si>
  <si>
    <t>Grants</t>
  </si>
  <si>
    <t>TOTAL  EXPENDITURE</t>
  </si>
  <si>
    <t>Interest - uncapitalised</t>
  </si>
  <si>
    <t xml:space="preserve">VAT 126 Reimbursement </t>
  </si>
  <si>
    <t>TOTAL  INCOME</t>
  </si>
  <si>
    <t>Income</t>
  </si>
  <si>
    <t>VAT Expenditure</t>
  </si>
  <si>
    <t xml:space="preserve">Vat </t>
  </si>
  <si>
    <t>Total Exp (including VAT)</t>
  </si>
  <si>
    <t>Total Exp</t>
  </si>
  <si>
    <t>[ 2 ]</t>
  </si>
  <si>
    <t>CONSOLIDATED  BANK  RECONCILIATION  STATEMENT</t>
  </si>
  <si>
    <t>Add outstanding credits</t>
  </si>
  <si>
    <t>Less unpresented payments</t>
  </si>
  <si>
    <t>Plus outstanding credits</t>
  </si>
  <si>
    <t>Movement</t>
  </si>
  <si>
    <t>Cash Book</t>
  </si>
  <si>
    <t>Expenditure</t>
  </si>
  <si>
    <t>(Excl investments)</t>
  </si>
  <si>
    <t>(0.00 means accounts balance)</t>
  </si>
  <si>
    <t>Elections</t>
  </si>
  <si>
    <t>#8-77</t>
  </si>
  <si>
    <t xml:space="preserve">Predicted Spend </t>
  </si>
  <si>
    <t>Notes</t>
  </si>
  <si>
    <t>Company</t>
  </si>
  <si>
    <t>Draft Budget</t>
  </si>
  <si>
    <t>Expenditre</t>
  </si>
  <si>
    <t>Description</t>
  </si>
  <si>
    <t>31st March 24</t>
  </si>
  <si>
    <t>2025-2026</t>
  </si>
  <si>
    <t>TOTAL EXP</t>
  </si>
  <si>
    <t>Reserve &amp; Holding Accounts</t>
  </si>
  <si>
    <t>General Fund</t>
  </si>
  <si>
    <t>Bacs</t>
  </si>
  <si>
    <t>Hampton Parish Council</t>
  </si>
  <si>
    <t>Mobile Phone</t>
  </si>
  <si>
    <t>Defibs</t>
  </si>
  <si>
    <t xml:space="preserve"> Lenghtsmen</t>
  </si>
  <si>
    <t>April 2025</t>
  </si>
  <si>
    <t>SLCC</t>
  </si>
  <si>
    <t>Active Hampton</t>
  </si>
  <si>
    <t>Room Hire</t>
  </si>
  <si>
    <t>2026-2027</t>
  </si>
  <si>
    <t>Employees + Employer</t>
  </si>
  <si>
    <t>Audit</t>
  </si>
  <si>
    <t>Phone</t>
  </si>
  <si>
    <t>Lengthsmen Contract</t>
  </si>
  <si>
    <t>Stationary / Admin Costs / Staff Mileage  / Bank Charges</t>
  </si>
  <si>
    <t>Hampton Parish Council -  VAT  INVOICES</t>
  </si>
  <si>
    <t xml:space="preserve">Planning Reference </t>
  </si>
  <si>
    <t>Total Received</t>
  </si>
  <si>
    <t>15/00759/FUL</t>
  </si>
  <si>
    <t>Drainage Works</t>
  </si>
  <si>
    <t>17/01673/FUL</t>
  </si>
  <si>
    <t>x2 Speed Signs</t>
  </si>
  <si>
    <t xml:space="preserve"> 28/10/2019</t>
  </si>
  <si>
    <t>18/01736/REM</t>
  </si>
  <si>
    <t>One Way System - Stewartby Avenue</t>
  </si>
  <si>
    <t>Total CIL Account</t>
  </si>
  <si>
    <t>Drainage System - Allotments</t>
  </si>
  <si>
    <t>Services</t>
  </si>
  <si>
    <t>Hampton PC</t>
  </si>
  <si>
    <t>Reserve Account Barclays</t>
  </si>
  <si>
    <t>Current Account Barclays</t>
  </si>
  <si>
    <t>CIL account</t>
  </si>
  <si>
    <t>Allotment Account</t>
  </si>
  <si>
    <t>Key Deposit Account (Allotments)</t>
  </si>
  <si>
    <t>Balances B/Fwd at 31st March 2025</t>
  </si>
  <si>
    <t>Petty Cash Card</t>
  </si>
  <si>
    <t>Skate Park Grant</t>
  </si>
  <si>
    <t>Memorial Gardens</t>
  </si>
  <si>
    <t>Hampton Seniors</t>
  </si>
  <si>
    <t>Hampton Project</t>
  </si>
  <si>
    <t>Community / Skate Park</t>
  </si>
  <si>
    <t>#</t>
  </si>
  <si>
    <t>Barclays</t>
  </si>
  <si>
    <t>Bank Charges</t>
  </si>
  <si>
    <t>ICO</t>
  </si>
  <si>
    <t>Annual Fee</t>
  </si>
  <si>
    <t>DD</t>
  </si>
  <si>
    <t>Nest</t>
  </si>
  <si>
    <t>Pension</t>
  </si>
  <si>
    <t xml:space="preserve">Petty Cash Payments </t>
  </si>
  <si>
    <t>Bank</t>
  </si>
  <si>
    <t>Stationery</t>
  </si>
  <si>
    <t>Ionos Cloud</t>
  </si>
  <si>
    <t>Website Fee</t>
  </si>
  <si>
    <t>Card</t>
  </si>
  <si>
    <t>Vistaprint</t>
  </si>
  <si>
    <t>A2 Posters</t>
  </si>
  <si>
    <t>Defib Store</t>
  </si>
  <si>
    <t>Battery and Pads</t>
  </si>
  <si>
    <t xml:space="preserve">April </t>
  </si>
  <si>
    <t xml:space="preserve">Hampton Hargate Allotments </t>
  </si>
  <si>
    <t>Hampton Vale Allotments</t>
  </si>
  <si>
    <t>Daniel Parker</t>
  </si>
  <si>
    <t>Key Deposit</t>
  </si>
  <si>
    <t>Philip Hyton</t>
  </si>
  <si>
    <t>Ionos</t>
  </si>
  <si>
    <t>Vista Print</t>
  </si>
  <si>
    <t>A2 Posters (Bulky Waste)</t>
  </si>
  <si>
    <t>Transferred</t>
  </si>
  <si>
    <t xml:space="preserve">Amount </t>
  </si>
  <si>
    <t xml:space="preserve">9th April </t>
  </si>
  <si>
    <t>Balance as of 31st March 2025</t>
  </si>
  <si>
    <t>Allotments Key Deposits</t>
  </si>
  <si>
    <t>Payroll</t>
  </si>
  <si>
    <t>S/O</t>
  </si>
  <si>
    <t>HMRC</t>
  </si>
  <si>
    <t xml:space="preserve">Employer NI </t>
  </si>
  <si>
    <t>Payroll Employee Deductions</t>
  </si>
  <si>
    <t>Employee Deductions</t>
  </si>
  <si>
    <t>Employer Deductions</t>
  </si>
  <si>
    <t>Wave</t>
  </si>
  <si>
    <t>Allotment Water Bill</t>
  </si>
  <si>
    <t>GB805015277</t>
  </si>
  <si>
    <t>GB752539027</t>
  </si>
  <si>
    <t>Defibstore</t>
  </si>
  <si>
    <t>John and Jenny Roberts</t>
  </si>
  <si>
    <t>Key Deposit - Allotment</t>
  </si>
  <si>
    <t>Nadine Thompson</t>
  </si>
  <si>
    <t>Cherry Hurst</t>
  </si>
  <si>
    <t>PKF Little John</t>
  </si>
  <si>
    <t>External Audit 2023-2024</t>
  </si>
  <si>
    <t>PKF Littlejohn</t>
  </si>
  <si>
    <t>Reserves</t>
  </si>
  <si>
    <t>Room Hire for Meetings + Clerk Office (April)</t>
  </si>
  <si>
    <t>Allotment Memberships</t>
  </si>
  <si>
    <t>Hampton Anglings Association</t>
  </si>
  <si>
    <t>Petty Cash</t>
  </si>
  <si>
    <t>PCC</t>
  </si>
  <si>
    <t>Meeting Room - May 2025</t>
  </si>
  <si>
    <t>RBL</t>
  </si>
  <si>
    <t>Amazon</t>
  </si>
  <si>
    <t>VE Day Banners</t>
  </si>
  <si>
    <t>May 2025</t>
  </si>
  <si>
    <t>Locum Clerk</t>
  </si>
  <si>
    <t>Peterborough LTD</t>
  </si>
  <si>
    <t>March Lengthsmen</t>
  </si>
  <si>
    <t>April Lenghtsmen</t>
  </si>
  <si>
    <t>Wreath</t>
  </si>
  <si>
    <t>Peterborough Ltd</t>
  </si>
  <si>
    <t>Hampton In Action</t>
  </si>
  <si>
    <t>Grant - Litter Picking</t>
  </si>
  <si>
    <t>23rd April</t>
  </si>
  <si>
    <t>Poppy Wreath</t>
  </si>
  <si>
    <t>Viking</t>
  </si>
  <si>
    <t>Ink</t>
  </si>
  <si>
    <t>Be Home Smart Limited</t>
  </si>
  <si>
    <t>Replace two taps at H/Vale allotments</t>
  </si>
  <si>
    <t>VE Day banners</t>
  </si>
  <si>
    <t>Paid</t>
  </si>
  <si>
    <t>Behomesmart</t>
  </si>
  <si>
    <t>Bulky Waste April</t>
  </si>
  <si>
    <t>Bulky Waste</t>
  </si>
  <si>
    <t>1st APRIL 2025 - 31st MARCH 2026</t>
  </si>
  <si>
    <t>May</t>
  </si>
  <si>
    <t>Hampton Hargare Allotments</t>
  </si>
  <si>
    <t>Narkedesign</t>
  </si>
  <si>
    <t>Website Construction, email set up and allotment page</t>
  </si>
  <si>
    <t>Gary Gyngell</t>
  </si>
  <si>
    <t>Allotment Key Deposit</t>
  </si>
  <si>
    <t>Tesco</t>
  </si>
  <si>
    <t xml:space="preserve">New Mobile Phone </t>
  </si>
  <si>
    <t>Mobile Phone Credit</t>
  </si>
  <si>
    <t>12th May</t>
  </si>
  <si>
    <t>Room Hire - w/c 12th May - w/c 2nd June (including PC meting in June)</t>
  </si>
  <si>
    <t>Bank Charge</t>
  </si>
  <si>
    <t>R C Colbert</t>
  </si>
  <si>
    <t>Susan Clarke</t>
  </si>
  <si>
    <t>New Mobile Phone Contract</t>
  </si>
  <si>
    <t>June 2025</t>
  </si>
  <si>
    <t>Emma Haresty</t>
  </si>
  <si>
    <t>Key Deposit Allotments</t>
  </si>
  <si>
    <t>Safety Signs 4 Less</t>
  </si>
  <si>
    <t>Deep Water Signs H/Vale Allotments x4</t>
  </si>
  <si>
    <t>LGS Services</t>
  </si>
  <si>
    <t>Payroll Services - 2024</t>
  </si>
  <si>
    <t>May Lenghtsmen</t>
  </si>
  <si>
    <t>Biscuits and Stationery</t>
  </si>
  <si>
    <t>Signs</t>
  </si>
  <si>
    <t>June</t>
  </si>
  <si>
    <t>Rialtas</t>
  </si>
  <si>
    <t>Account System - 2024</t>
  </si>
  <si>
    <t>Fees</t>
  </si>
  <si>
    <t>Hampton Hargate Allotments</t>
  </si>
  <si>
    <t>Memberships</t>
  </si>
  <si>
    <t>Roger Ash</t>
  </si>
  <si>
    <t>Hargate Allotment Maintenace - Repair of fence</t>
  </si>
  <si>
    <t>10th June</t>
  </si>
  <si>
    <t>Room Hire - Temp office for Clerk and PC meeting for July</t>
  </si>
  <si>
    <t>July 2025</t>
  </si>
  <si>
    <t>June Lenghtsmen</t>
  </si>
  <si>
    <t>Meeting Room - HR Meeting</t>
  </si>
  <si>
    <t>Mobile</t>
  </si>
  <si>
    <t>July</t>
  </si>
  <si>
    <t>Capalc</t>
  </si>
  <si>
    <t>Training 5th July - H Fields and T Fields</t>
  </si>
  <si>
    <t>H/Hargate Water Bill Apr - Jul</t>
  </si>
  <si>
    <t>Training 5th July - A Mehta, B O'Sullivan, Z O'Sullivan</t>
  </si>
  <si>
    <t>Aug 2025</t>
  </si>
  <si>
    <t>July Lenghtsmen</t>
  </si>
  <si>
    <t>Backpay - April - July</t>
  </si>
  <si>
    <t>Email account</t>
  </si>
  <si>
    <t>Events Calendar - Website</t>
  </si>
  <si>
    <t>Internal Audit Report 2024/2025</t>
  </si>
  <si>
    <t>Active Hampton hire - Clerk</t>
  </si>
  <si>
    <t>August</t>
  </si>
  <si>
    <t>Adobe</t>
  </si>
  <si>
    <t>PDF format</t>
  </si>
  <si>
    <t>Lucy Brown</t>
  </si>
  <si>
    <t>x3 key deposits allotments</t>
  </si>
  <si>
    <t>Bank Fees</t>
  </si>
  <si>
    <t>Allotment Water Bill Hvale</t>
  </si>
  <si>
    <t>Meeting room hire and Clerk office</t>
  </si>
  <si>
    <t xml:space="preserve">Tesco </t>
  </si>
  <si>
    <t>Stationery and Printer</t>
  </si>
  <si>
    <t>Sep 2025</t>
  </si>
  <si>
    <t>August Lenghtsmen</t>
  </si>
  <si>
    <t>September</t>
  </si>
  <si>
    <t>2025-26</t>
  </si>
  <si>
    <t>Oct 2025</t>
  </si>
  <si>
    <t>M Leigh Tree Care</t>
  </si>
  <si>
    <t>Willow trees / Hvale Allotmnts</t>
  </si>
  <si>
    <t>Uneven road signs - Hvale allotments</t>
  </si>
  <si>
    <t>Signs &amp; Notices</t>
  </si>
  <si>
    <t>GB167433202</t>
  </si>
  <si>
    <t xml:space="preserve">Signs </t>
  </si>
  <si>
    <t xml:space="preserve">Budget Spend </t>
  </si>
  <si>
    <t>%</t>
  </si>
  <si>
    <t>31st March 2026</t>
  </si>
  <si>
    <t>Room Hire for meetings and office</t>
  </si>
  <si>
    <t>Mobile Phone / Internet</t>
  </si>
  <si>
    <t>Allotment Key Deposit Account</t>
  </si>
  <si>
    <t xml:space="preserve">Precept / Allotment Account? </t>
  </si>
  <si>
    <t>Room hire, Clerk Temp office, Nov Meeting</t>
  </si>
  <si>
    <t>ICO Subscription</t>
  </si>
  <si>
    <t>October</t>
  </si>
  <si>
    <t>8th October</t>
  </si>
  <si>
    <t>Land Registry</t>
  </si>
  <si>
    <t>Land Searches</t>
  </si>
  <si>
    <t xml:space="preserve">Land Registry </t>
  </si>
  <si>
    <t>Land searches</t>
  </si>
  <si>
    <t>27th October</t>
  </si>
  <si>
    <t>A Sawkins</t>
  </si>
  <si>
    <t>MD Martin Cordo</t>
  </si>
  <si>
    <t>Anglian Water</t>
  </si>
  <si>
    <t>Nov 2025</t>
  </si>
  <si>
    <t>Newsletter Pop up - Website</t>
  </si>
  <si>
    <t>Allotment Water Charge - Hhargate</t>
  </si>
  <si>
    <t>October Lenghtsmen</t>
  </si>
  <si>
    <t>September Lenghtsmen</t>
  </si>
  <si>
    <t>To be taken out of general fund</t>
  </si>
  <si>
    <t>Hampton Lesiure</t>
  </si>
  <si>
    <t>Office Nov and Dec</t>
  </si>
  <si>
    <t xml:space="preserve"> Office &amp; Meeting Room Hire</t>
  </si>
  <si>
    <t>CSK</t>
  </si>
  <si>
    <t>Remembrance Poppys</t>
  </si>
  <si>
    <t>Website / Emails</t>
  </si>
  <si>
    <t>Chairmans Civic Costs - Wreaths / VE Banners</t>
  </si>
  <si>
    <t>Promotion / Posters / Resident Engagement</t>
  </si>
  <si>
    <t>Professional Fees</t>
  </si>
  <si>
    <t xml:space="preserve">Enviromental Maintenance </t>
  </si>
  <si>
    <t>Enviromental Purchases</t>
  </si>
  <si>
    <t>Speed Sign Maintenance</t>
  </si>
  <si>
    <t>Village Maintenance / Notice Board</t>
  </si>
  <si>
    <t>Hampton Community Grants</t>
  </si>
  <si>
    <t>CCTV Hump</t>
  </si>
  <si>
    <t>To be removed</t>
  </si>
  <si>
    <t>Allotment Maintenance</t>
  </si>
  <si>
    <t xml:space="preserve">Memorial Bench </t>
  </si>
  <si>
    <t>Defibs Pads / Battery</t>
  </si>
  <si>
    <t xml:space="preserve">Precept / Purchase of Defib to be used by CIL </t>
  </si>
  <si>
    <t xml:space="preserve">Precept </t>
  </si>
  <si>
    <t xml:space="preserve">CIL (£1,200 each cart Glasdon) </t>
  </si>
  <si>
    <t xml:space="preserve">(to be included - £400 for poppy crosses for Scouts) </t>
  </si>
  <si>
    <t>Internal and External Audits</t>
  </si>
  <si>
    <t>Stationary / Admin Expense</t>
  </si>
  <si>
    <t>Zurich Insurance</t>
  </si>
  <si>
    <t>Renewal November 2025 - Oct 2026</t>
  </si>
  <si>
    <t xml:space="preserve">Speed Signs Maintenance </t>
  </si>
  <si>
    <t xml:space="preserve">Bulky Waste Collection </t>
  </si>
  <si>
    <t>Dec 2025</t>
  </si>
  <si>
    <t>Allotment Water Charge - H Vale</t>
  </si>
  <si>
    <t>Hawkspeed Removals</t>
  </si>
  <si>
    <t>Office Move</t>
  </si>
  <si>
    <t>Maitenance Leaking Pipes - reimbursment of materials</t>
  </si>
  <si>
    <t>November Lenghtsmen</t>
  </si>
  <si>
    <t xml:space="preserve">To be taken out of CIL </t>
  </si>
  <si>
    <t xml:space="preserve">To be used for CIL projects </t>
  </si>
  <si>
    <t>Dust Cart - Lengthsmen</t>
  </si>
  <si>
    <t>Salaries &amp; Employers Oncosts (including NI and Pension)</t>
  </si>
  <si>
    <t xml:space="preserve">Environmental Maintenance </t>
  </si>
  <si>
    <t>Environmental Purchases</t>
  </si>
  <si>
    <t xml:space="preserve">Defib Hvale </t>
  </si>
  <si>
    <t>Defib4Life</t>
  </si>
  <si>
    <t>Defibrillator - Hvale</t>
  </si>
  <si>
    <t>Poster for Office</t>
  </si>
  <si>
    <t>Poster</t>
  </si>
  <si>
    <t>Battery and Pads - Defib</t>
  </si>
  <si>
    <t>5% increase</t>
  </si>
  <si>
    <t>December</t>
  </si>
  <si>
    <t>Office January</t>
  </si>
  <si>
    <t>Monthly Charge</t>
  </si>
  <si>
    <t>Jan 2026</t>
  </si>
  <si>
    <t>December Lenghtsmen</t>
  </si>
  <si>
    <t>Office February</t>
  </si>
  <si>
    <t>Defib Battery</t>
  </si>
  <si>
    <t xml:space="preserve">Defib </t>
  </si>
  <si>
    <t>Allotment Water Charge HH</t>
  </si>
  <si>
    <t xml:space="preserve">Microsoft </t>
  </si>
  <si>
    <t xml:space="preserve">6th February </t>
  </si>
  <si>
    <t>Stamps</t>
  </si>
  <si>
    <t>Feb 2026</t>
  </si>
  <si>
    <t>External report - 2024/2025</t>
  </si>
  <si>
    <t>Meeting Room Hire March 2026</t>
  </si>
  <si>
    <t>Stamps 8 1st class</t>
  </si>
  <si>
    <t>GB440498250</t>
  </si>
  <si>
    <t>K Berrisford</t>
  </si>
  <si>
    <t>Microsoft</t>
  </si>
  <si>
    <t>January Lenghtsmen</t>
  </si>
  <si>
    <t>Office March</t>
  </si>
  <si>
    <t>March 2026</t>
  </si>
  <si>
    <t>Allotment Water Charge HV</t>
  </si>
  <si>
    <t>Clearance 1m strip alongside neighbouring fence, installation of membrane, installation of wooden shuttering and gravel installation</t>
  </si>
  <si>
    <t>Froglife</t>
  </si>
  <si>
    <t>February</t>
  </si>
  <si>
    <t>March</t>
  </si>
  <si>
    <t>Wipes</t>
  </si>
  <si>
    <t>H/Vale Committee</t>
  </si>
  <si>
    <t>H/Hargate Committee</t>
  </si>
  <si>
    <t>Screwfix</t>
  </si>
  <si>
    <t>H/Hargate maintenance - Spray Paint and cable ties</t>
  </si>
  <si>
    <t>Weedkiller for Carpark - H/Hargate Allotment</t>
  </si>
  <si>
    <t>Mesh Wire fencing - Allotment H/Hargate</t>
  </si>
  <si>
    <t>Wire Fence</t>
  </si>
  <si>
    <t>Agrigem</t>
  </si>
  <si>
    <t>Wirefence</t>
  </si>
  <si>
    <t>1st April 2025 - 31st March 2026</t>
  </si>
  <si>
    <t>Cllr Training - K Toynton-Ward</t>
  </si>
  <si>
    <t>BACS</t>
  </si>
  <si>
    <t>6th March</t>
  </si>
  <si>
    <t>Bulky Waste Posters</t>
  </si>
  <si>
    <t>1st Guides</t>
  </si>
  <si>
    <t>Grant Application</t>
  </si>
  <si>
    <t>CC Bank Interest</t>
  </si>
  <si>
    <t xml:space="preserve">HMRC Vat </t>
  </si>
  <si>
    <t>Balances as of 31/03/2026</t>
  </si>
  <si>
    <t>Balance as of 31/03/2026</t>
  </si>
  <si>
    <t>Cllr / Clerk Training</t>
  </si>
  <si>
    <t>Key Deposits (Allotments)</t>
  </si>
  <si>
    <t>HMRC VAT (re 2024/25 received in April)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</si>
</sst>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00000"/>
    <numFmt numFmtId="165" formatCode="&quot;£&quot;#,##0.00"/>
    <numFmt numFmtId="166" formatCode="000\ 0000\ 00"/>
    <numFmt numFmtId="167" formatCode="m/d"/>
    <numFmt numFmtId="168" formatCode="&quot;£&quot;#,##0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color theme="1"/>
      <name val="Times New Roman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theme="3" tint="-0.49998474074526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4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9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268">
    <xf numFmtId="0" fontId="0" fillId="0" borderId="0" xfId="0"/>
    <xf numFmtId="164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164" fontId="13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left"/>
    </xf>
    <xf numFmtId="17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7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/>
    </xf>
    <xf numFmtId="0" fontId="7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17" fontId="5" fillId="0" borderId="1" xfId="0" applyNumberFormat="1" applyFont="1" applyBorder="1" applyAlignment="1">
      <alignment horizontal="left"/>
    </xf>
    <xf numFmtId="4" fontId="5" fillId="0" borderId="0" xfId="0" applyNumberFormat="1" applyFont="1" applyAlignment="1">
      <alignment horizontal="left"/>
    </xf>
    <xf numFmtId="0" fontId="10" fillId="0" borderId="0" xfId="2" applyFont="1" applyAlignment="1">
      <alignment horizontal="left"/>
    </xf>
    <xf numFmtId="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6" fontId="5" fillId="0" borderId="0" xfId="2" applyNumberFormat="1" applyFont="1" applyAlignment="1">
      <alignment horizontal="left"/>
    </xf>
    <xf numFmtId="0" fontId="5" fillId="0" borderId="0" xfId="2" applyFont="1" applyAlignment="1">
      <alignment horizontal="left"/>
    </xf>
    <xf numFmtId="0" fontId="10" fillId="0" borderId="1" xfId="2" applyFont="1" applyBorder="1" applyAlignment="1">
      <alignment horizontal="left"/>
    </xf>
    <xf numFmtId="166" fontId="5" fillId="0" borderId="1" xfId="2" applyNumberFormat="1" applyFont="1" applyBorder="1" applyAlignment="1">
      <alignment horizontal="left"/>
    </xf>
    <xf numFmtId="0" fontId="5" fillId="0" borderId="1" xfId="2" applyFont="1" applyBorder="1" applyAlignment="1">
      <alignment horizontal="left"/>
    </xf>
    <xf numFmtId="165" fontId="5" fillId="0" borderId="0" xfId="2" applyNumberFormat="1" applyFont="1" applyAlignment="1">
      <alignment horizontal="left"/>
    </xf>
    <xf numFmtId="165" fontId="5" fillId="0" borderId="1" xfId="2" applyNumberFormat="1" applyFont="1" applyBorder="1" applyAlignment="1">
      <alignment horizontal="left"/>
    </xf>
    <xf numFmtId="165" fontId="5" fillId="0" borderId="0" xfId="0" applyNumberFormat="1" applyFont="1" applyAlignment="1">
      <alignment horizontal="left"/>
    </xf>
    <xf numFmtId="165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0" xfId="0" applyFont="1"/>
    <xf numFmtId="14" fontId="5" fillId="0" borderId="0" xfId="0" applyNumberFormat="1" applyFont="1"/>
    <xf numFmtId="165" fontId="5" fillId="0" borderId="0" xfId="0" applyNumberFormat="1" applyFont="1"/>
    <xf numFmtId="165" fontId="7" fillId="0" borderId="0" xfId="0" applyNumberFormat="1" applyFont="1"/>
    <xf numFmtId="15" fontId="17" fillId="0" borderId="0" xfId="2" applyNumberFormat="1" applyFont="1" applyAlignment="1">
      <alignment horizontal="left"/>
    </xf>
    <xf numFmtId="166" fontId="17" fillId="0" borderId="0" xfId="2" applyNumberFormat="1" applyFont="1" applyAlignment="1">
      <alignment horizontal="left"/>
    </xf>
    <xf numFmtId="0" fontId="17" fillId="0" borderId="0" xfId="2" applyFont="1" applyAlignment="1">
      <alignment horizontal="left"/>
    </xf>
    <xf numFmtId="165" fontId="17" fillId="0" borderId="0" xfId="2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2" applyFont="1"/>
    <xf numFmtId="3" fontId="18" fillId="0" borderId="0" xfId="2" applyNumberFormat="1" applyFont="1"/>
    <xf numFmtId="0" fontId="18" fillId="0" borderId="0" xfId="2" applyFont="1" applyAlignment="1">
      <alignment horizontal="right"/>
    </xf>
    <xf numFmtId="0" fontId="19" fillId="0" borderId="0" xfId="2" applyFont="1"/>
    <xf numFmtId="0" fontId="18" fillId="0" borderId="0" xfId="0" applyFont="1"/>
    <xf numFmtId="0" fontId="20" fillId="0" borderId="0" xfId="2" applyFont="1" applyAlignment="1">
      <alignment horizontal="center" vertical="center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vertical="center"/>
    </xf>
    <xf numFmtId="3" fontId="20" fillId="0" borderId="0" xfId="2" applyNumberFormat="1" applyFont="1" applyAlignment="1">
      <alignment horizontal="center" vertical="center"/>
    </xf>
    <xf numFmtId="15" fontId="20" fillId="0" borderId="0" xfId="2" applyNumberFormat="1" applyFont="1" applyAlignment="1">
      <alignment vertical="center"/>
    </xf>
    <xf numFmtId="0" fontId="21" fillId="0" borderId="0" xfId="2" applyFont="1"/>
    <xf numFmtId="0" fontId="20" fillId="0" borderId="0" xfId="0" applyFont="1"/>
    <xf numFmtId="3" fontId="22" fillId="0" borderId="0" xfId="2" applyNumberFormat="1" applyFont="1" applyAlignment="1">
      <alignment horizontal="center"/>
    </xf>
    <xf numFmtId="0" fontId="22" fillId="0" borderId="0" xfId="2" applyFont="1" applyAlignment="1">
      <alignment horizontal="center"/>
    </xf>
    <xf numFmtId="0" fontId="22" fillId="0" borderId="0" xfId="2" applyFont="1" applyAlignment="1">
      <alignment horizontal="center" vertical="center"/>
    </xf>
    <xf numFmtId="0" fontId="22" fillId="0" borderId="0" xfId="2" applyFont="1"/>
    <xf numFmtId="0" fontId="23" fillId="0" borderId="0" xfId="2" applyFont="1"/>
    <xf numFmtId="0" fontId="22" fillId="0" borderId="0" xfId="0" applyFont="1"/>
    <xf numFmtId="3" fontId="18" fillId="0" borderId="0" xfId="2" applyNumberFormat="1" applyFont="1" applyAlignment="1">
      <alignment horizontal="center"/>
    </xf>
    <xf numFmtId="0" fontId="18" fillId="0" borderId="0" xfId="2" applyFont="1" applyAlignment="1">
      <alignment horizontal="center"/>
    </xf>
    <xf numFmtId="167" fontId="18" fillId="0" borderId="1" xfId="2" applyNumberFormat="1" applyFont="1" applyBorder="1" applyAlignment="1">
      <alignment horizontal="center"/>
    </xf>
    <xf numFmtId="3" fontId="18" fillId="0" borderId="1" xfId="2" applyNumberFormat="1" applyFont="1" applyBorder="1" applyAlignment="1">
      <alignment horizontal="center"/>
    </xf>
    <xf numFmtId="0" fontId="18" fillId="0" borderId="1" xfId="2" applyFont="1" applyBorder="1" applyAlignment="1">
      <alignment horizontal="center"/>
    </xf>
    <xf numFmtId="0" fontId="18" fillId="0" borderId="1" xfId="2" applyFont="1" applyBorder="1"/>
    <xf numFmtId="0" fontId="22" fillId="0" borderId="1" xfId="2" applyFont="1" applyBorder="1" applyAlignment="1">
      <alignment horizontal="center"/>
    </xf>
    <xf numFmtId="3" fontId="22" fillId="0" borderId="1" xfId="2" applyNumberFormat="1" applyFont="1" applyBorder="1" applyAlignment="1">
      <alignment horizontal="center"/>
    </xf>
    <xf numFmtId="0" fontId="22" fillId="0" borderId="1" xfId="2" applyFont="1" applyBorder="1"/>
    <xf numFmtId="167" fontId="22" fillId="0" borderId="1" xfId="2" applyNumberFormat="1" applyFont="1" applyBorder="1" applyAlignment="1">
      <alignment horizontal="center"/>
    </xf>
    <xf numFmtId="0" fontId="18" fillId="0" borderId="1" xfId="2" applyFont="1" applyBorder="1" applyAlignment="1">
      <alignment vertical="center"/>
    </xf>
    <xf numFmtId="3" fontId="18" fillId="0" borderId="1" xfId="2" applyNumberFormat="1" applyFont="1" applyBorder="1" applyAlignment="1">
      <alignment vertical="center"/>
    </xf>
    <xf numFmtId="0" fontId="20" fillId="0" borderId="1" xfId="2" applyFont="1" applyBorder="1" applyAlignment="1">
      <alignment vertical="center"/>
    </xf>
    <xf numFmtId="165" fontId="18" fillId="0" borderId="1" xfId="2" applyNumberFormat="1" applyFont="1" applyBorder="1" applyAlignment="1">
      <alignment horizontal="center"/>
    </xf>
    <xf numFmtId="165" fontId="18" fillId="0" borderId="1" xfId="2" applyNumberFormat="1" applyFont="1" applyBorder="1" applyAlignment="1">
      <alignment vertical="center"/>
    </xf>
    <xf numFmtId="168" fontId="18" fillId="0" borderId="1" xfId="2" applyNumberFormat="1" applyFont="1" applyBorder="1" applyAlignment="1">
      <alignment vertical="center"/>
    </xf>
    <xf numFmtId="165" fontId="18" fillId="0" borderId="1" xfId="2" applyNumberFormat="1" applyFont="1" applyBorder="1" applyAlignment="1">
      <alignment horizontal="center" vertical="center"/>
    </xf>
    <xf numFmtId="165" fontId="24" fillId="0" borderId="1" xfId="2" applyNumberFormat="1" applyFont="1" applyBorder="1"/>
    <xf numFmtId="4" fontId="18" fillId="0" borderId="0" xfId="2" applyNumberFormat="1" applyFont="1"/>
    <xf numFmtId="0" fontId="20" fillId="0" borderId="1" xfId="2" applyFont="1" applyBorder="1" applyAlignment="1">
      <alignment horizontal="right" vertical="center"/>
    </xf>
    <xf numFmtId="165" fontId="20" fillId="0" borderId="1" xfId="2" applyNumberFormat="1" applyFont="1" applyBorder="1" applyAlignment="1">
      <alignment vertical="center"/>
    </xf>
    <xf numFmtId="168" fontId="20" fillId="0" borderId="1" xfId="2" applyNumberFormat="1" applyFont="1" applyBorder="1" applyAlignment="1">
      <alignment vertical="center"/>
    </xf>
    <xf numFmtId="165" fontId="20" fillId="0" borderId="1" xfId="2" applyNumberFormat="1" applyFont="1" applyBorder="1" applyAlignment="1">
      <alignment horizontal="center" vertical="center"/>
    </xf>
    <xf numFmtId="165" fontId="18" fillId="0" borderId="1" xfId="2" applyNumberFormat="1" applyFont="1" applyBorder="1"/>
    <xf numFmtId="0" fontId="18" fillId="0" borderId="0" xfId="2" applyFont="1" applyAlignment="1">
      <alignment vertical="center"/>
    </xf>
    <xf numFmtId="3" fontId="18" fillId="0" borderId="1" xfId="2" applyNumberFormat="1" applyFont="1" applyBorder="1" applyAlignment="1">
      <alignment horizontal="right" vertical="center"/>
    </xf>
    <xf numFmtId="0" fontId="18" fillId="0" borderId="1" xfId="2" applyFont="1" applyBorder="1" applyAlignment="1">
      <alignment horizontal="right" vertical="center"/>
    </xf>
    <xf numFmtId="165" fontId="20" fillId="0" borderId="1" xfId="2" applyNumberFormat="1" applyFont="1" applyBorder="1" applyAlignment="1">
      <alignment horizontal="right" vertical="center"/>
    </xf>
    <xf numFmtId="0" fontId="18" fillId="0" borderId="1" xfId="2" applyFont="1" applyBorder="1" applyAlignment="1">
      <alignment horizontal="right"/>
    </xf>
    <xf numFmtId="4" fontId="18" fillId="0" borderId="0" xfId="2" applyNumberFormat="1" applyFont="1" applyAlignment="1">
      <alignment horizontal="right"/>
    </xf>
    <xf numFmtId="0" fontId="19" fillId="0" borderId="0" xfId="2" applyFont="1" applyAlignment="1">
      <alignment horizontal="right"/>
    </xf>
    <xf numFmtId="0" fontId="24" fillId="0" borderId="1" xfId="2" applyFont="1" applyBorder="1"/>
    <xf numFmtId="0" fontId="18" fillId="0" borderId="1" xfId="2" applyFont="1" applyBorder="1" applyAlignment="1">
      <alignment vertical="center" wrapText="1"/>
    </xf>
    <xf numFmtId="165" fontId="18" fillId="0" borderId="1" xfId="3" applyNumberFormat="1" applyFont="1" applyBorder="1" applyAlignment="1">
      <alignment horizontal="center" vertical="center"/>
    </xf>
    <xf numFmtId="165" fontId="20" fillId="2" borderId="1" xfId="2" applyNumberFormat="1" applyFont="1" applyFill="1" applyBorder="1" applyAlignment="1">
      <alignment vertical="center"/>
    </xf>
    <xf numFmtId="165" fontId="20" fillId="2" borderId="1" xfId="2" applyNumberFormat="1" applyFont="1" applyFill="1" applyBorder="1" applyAlignment="1">
      <alignment horizontal="center" vertical="center"/>
    </xf>
    <xf numFmtId="165" fontId="18" fillId="0" borderId="1" xfId="3" applyNumberFormat="1" applyFont="1" applyBorder="1" applyAlignment="1">
      <alignment vertical="center"/>
    </xf>
    <xf numFmtId="0" fontId="20" fillId="0" borderId="1" xfId="2" applyFont="1" applyBorder="1"/>
    <xf numFmtId="2" fontId="18" fillId="0" borderId="1" xfId="3" applyNumberFormat="1" applyFont="1" applyBorder="1" applyAlignment="1">
      <alignment vertical="center"/>
    </xf>
    <xf numFmtId="165" fontId="18" fillId="0" borderId="0" xfId="2" applyNumberFormat="1" applyFont="1" applyAlignment="1">
      <alignment vertical="center"/>
    </xf>
    <xf numFmtId="165" fontId="18" fillId="0" borderId="1" xfId="3" applyNumberFormat="1" applyFont="1" applyBorder="1"/>
    <xf numFmtId="3" fontId="18" fillId="0" borderId="1" xfId="2" applyNumberFormat="1" applyFont="1" applyBorder="1"/>
    <xf numFmtId="0" fontId="19" fillId="0" borderId="1" xfId="2" applyFont="1" applyBorder="1"/>
    <xf numFmtId="165" fontId="18" fillId="2" borderId="1" xfId="3" applyNumberFormat="1" applyFont="1" applyFill="1" applyBorder="1"/>
    <xf numFmtId="0" fontId="18" fillId="0" borderId="1" xfId="2" applyFont="1" applyBorder="1" applyAlignment="1">
      <alignment wrapText="1"/>
    </xf>
    <xf numFmtId="165" fontId="18" fillId="2" borderId="1" xfId="2" applyNumberFormat="1" applyFont="1" applyFill="1" applyBorder="1" applyAlignment="1">
      <alignment wrapText="1"/>
    </xf>
    <xf numFmtId="3" fontId="18" fillId="2" borderId="1" xfId="2" applyNumberFormat="1" applyFont="1" applyFill="1" applyBorder="1"/>
    <xf numFmtId="3" fontId="18" fillId="0" borderId="1" xfId="2" applyNumberFormat="1" applyFont="1" applyBorder="1" applyAlignment="1">
      <alignment wrapText="1"/>
    </xf>
    <xf numFmtId="165" fontId="19" fillId="0" borderId="1" xfId="2" applyNumberFormat="1" applyFont="1" applyBorder="1"/>
    <xf numFmtId="4" fontId="18" fillId="0" borderId="1" xfId="2" applyNumberFormat="1" applyFont="1" applyBorder="1"/>
    <xf numFmtId="2" fontId="18" fillId="0" borderId="1" xfId="2" applyNumberFormat="1" applyFont="1" applyBorder="1"/>
    <xf numFmtId="165" fontId="18" fillId="0" borderId="1" xfId="0" applyNumberFormat="1" applyFont="1" applyBorder="1"/>
    <xf numFmtId="0" fontId="18" fillId="0" borderId="1" xfId="0" applyFont="1" applyBorder="1"/>
    <xf numFmtId="165" fontId="19" fillId="0" borderId="0" xfId="2" applyNumberFormat="1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18" fillId="0" borderId="0" xfId="0" applyNumberFormat="1" applyFont="1" applyAlignment="1">
      <alignment vertical="center"/>
    </xf>
    <xf numFmtId="0" fontId="19" fillId="0" borderId="0" xfId="0" applyFont="1"/>
    <xf numFmtId="4" fontId="18" fillId="0" borderId="0" xfId="0" applyNumberFormat="1" applyFont="1"/>
    <xf numFmtId="3" fontId="18" fillId="0" borderId="0" xfId="0" applyNumberFormat="1" applyFont="1"/>
    <xf numFmtId="165" fontId="18" fillId="0" borderId="0" xfId="0" applyNumberFormat="1" applyFont="1"/>
    <xf numFmtId="4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4" fontId="18" fillId="0" borderId="2" xfId="0" applyNumberFormat="1" applyFont="1" applyBorder="1"/>
    <xf numFmtId="4" fontId="18" fillId="0" borderId="3" xfId="0" applyNumberFormat="1" applyFont="1" applyBorder="1"/>
    <xf numFmtId="0" fontId="18" fillId="0" borderId="4" xfId="0" applyFont="1" applyBorder="1"/>
    <xf numFmtId="0" fontId="18" fillId="0" borderId="3" xfId="0" applyFont="1" applyBorder="1"/>
    <xf numFmtId="4" fontId="18" fillId="0" borderId="5" xfId="0" applyNumberFormat="1" applyFont="1" applyBorder="1"/>
    <xf numFmtId="4" fontId="18" fillId="0" borderId="1" xfId="0" applyNumberFormat="1" applyFont="1" applyBorder="1"/>
    <xf numFmtId="4" fontId="25" fillId="3" borderId="0" xfId="0" applyNumberFormat="1" applyFont="1" applyFill="1"/>
    <xf numFmtId="4" fontId="25" fillId="0" borderId="0" xfId="0" applyNumberFormat="1" applyFont="1"/>
    <xf numFmtId="0" fontId="18" fillId="0" borderId="0" xfId="0" applyFont="1" applyAlignment="1">
      <alignment horizontal="left"/>
    </xf>
    <xf numFmtId="165" fontId="18" fillId="0" borderId="0" xfId="2" applyNumberFormat="1" applyFont="1"/>
    <xf numFmtId="4" fontId="25" fillId="0" borderId="0" xfId="2" applyNumberFormat="1" applyFont="1"/>
    <xf numFmtId="3" fontId="25" fillId="0" borderId="0" xfId="2" applyNumberFormat="1" applyFont="1"/>
    <xf numFmtId="0" fontId="25" fillId="0" borderId="0" xfId="2" applyFont="1"/>
    <xf numFmtId="0" fontId="5" fillId="0" borderId="0" xfId="0" applyFont="1" applyAlignment="1">
      <alignment horizontal="center"/>
    </xf>
    <xf numFmtId="0" fontId="26" fillId="0" borderId="0" xfId="0" applyFont="1"/>
    <xf numFmtId="164" fontId="6" fillId="0" borderId="0" xfId="0" applyNumberFormat="1" applyFont="1"/>
    <xf numFmtId="4" fontId="5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wrapText="1"/>
    </xf>
    <xf numFmtId="4" fontId="5" fillId="0" borderId="0" xfId="0" applyNumberFormat="1" applyFont="1" applyAlignment="1">
      <alignment horizontal="center"/>
    </xf>
    <xf numFmtId="14" fontId="27" fillId="0" borderId="1" xfId="0" quotePrefix="1" applyNumberFormat="1" applyFont="1" applyBorder="1"/>
    <xf numFmtId="0" fontId="27" fillId="0" borderId="1" xfId="0" applyFont="1" applyBorder="1"/>
    <xf numFmtId="0" fontId="5" fillId="0" borderId="1" xfId="0" applyFont="1" applyBorder="1"/>
    <xf numFmtId="165" fontId="27" fillId="0" borderId="1" xfId="1" applyNumberFormat="1" applyFont="1" applyBorder="1"/>
    <xf numFmtId="165" fontId="5" fillId="0" borderId="1" xfId="0" applyNumberFormat="1" applyFont="1" applyBorder="1"/>
    <xf numFmtId="0" fontId="28" fillId="0" borderId="0" xfId="0" applyFont="1" applyAlignment="1">
      <alignment vertical="center"/>
    </xf>
    <xf numFmtId="165" fontId="27" fillId="0" borderId="1" xfId="0" applyNumberFormat="1" applyFont="1" applyBorder="1"/>
    <xf numFmtId="0" fontId="27" fillId="0" borderId="0" xfId="0" applyFont="1"/>
    <xf numFmtId="165" fontId="27" fillId="0" borderId="0" xfId="0" applyNumberFormat="1" applyFont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center"/>
    </xf>
    <xf numFmtId="17" fontId="5" fillId="0" borderId="0" xfId="0" applyNumberFormat="1" applyFont="1"/>
    <xf numFmtId="165" fontId="29" fillId="0" borderId="1" xfId="2" applyNumberFormat="1" applyFont="1" applyBorder="1"/>
    <xf numFmtId="165" fontId="29" fillId="0" borderId="1" xfId="2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7" fontId="5" fillId="0" borderId="6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5" fillId="0" borderId="7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30" fillId="0" borderId="0" xfId="0" applyFont="1"/>
    <xf numFmtId="1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7" fontId="5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7" fontId="10" fillId="0" borderId="1" xfId="2" applyNumberFormat="1" applyFont="1" applyBorder="1" applyAlignment="1">
      <alignment horizontal="left"/>
    </xf>
    <xf numFmtId="0" fontId="16" fillId="0" borderId="0" xfId="0" applyFont="1"/>
    <xf numFmtId="0" fontId="15" fillId="0" borderId="0" xfId="0" applyFont="1"/>
    <xf numFmtId="4" fontId="15" fillId="0" borderId="0" xfId="0" applyNumberFormat="1" applyFont="1"/>
    <xf numFmtId="3" fontId="1" fillId="0" borderId="0" xfId="0" applyNumberFormat="1" applyFont="1"/>
    <xf numFmtId="2" fontId="15" fillId="0" borderId="0" xfId="0" applyNumberFormat="1" applyFont="1"/>
    <xf numFmtId="4" fontId="31" fillId="0" borderId="1" xfId="0" applyNumberFormat="1" applyFont="1" applyBorder="1"/>
    <xf numFmtId="4" fontId="15" fillId="0" borderId="1" xfId="0" applyNumberFormat="1" applyFont="1" applyBorder="1"/>
    <xf numFmtId="4" fontId="31" fillId="0" borderId="0" xfId="0" applyNumberFormat="1" applyFont="1"/>
    <xf numFmtId="0" fontId="31" fillId="0" borderId="0" xfId="0" applyFont="1"/>
    <xf numFmtId="165" fontId="8" fillId="0" borderId="1" xfId="0" applyNumberFormat="1" applyFont="1" applyBorder="1"/>
    <xf numFmtId="2" fontId="18" fillId="0" borderId="1" xfId="3" applyNumberFormat="1" applyFont="1" applyBorder="1" applyAlignment="1">
      <alignment horizontal="right" vertical="center"/>
    </xf>
    <xf numFmtId="9" fontId="18" fillId="0" borderId="1" xfId="5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65" fontId="33" fillId="0" borderId="1" xfId="2" applyNumberFormat="1" applyFont="1" applyBorder="1"/>
    <xf numFmtId="0" fontId="33" fillId="0" borderId="1" xfId="2" applyFont="1" applyBorder="1"/>
    <xf numFmtId="0" fontId="26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26" fillId="0" borderId="1" xfId="0" applyFont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4" fontId="31" fillId="0" borderId="8" xfId="0" applyNumberFormat="1" applyFont="1" applyBorder="1"/>
    <xf numFmtId="4" fontId="5" fillId="0" borderId="0" xfId="0" applyNumberFormat="1" applyFont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3" fontId="20" fillId="0" borderId="0" xfId="2" applyNumberFormat="1" applyFont="1"/>
    <xf numFmtId="14" fontId="18" fillId="0" borderId="0" xfId="0" applyNumberFormat="1" applyFont="1" applyAlignment="1">
      <alignment horizontal="center" vertical="center"/>
    </xf>
  </cellXfs>
  <cellStyles count="6">
    <cellStyle name="Comma" xfId="1" builtinId="3"/>
    <cellStyle name="Comma 2" xfId="3" xr:uid="{9142BF33-F63B-41C2-949B-E820A365ACD4}"/>
    <cellStyle name="Currency 2" xfId="4" xr:uid="{B8D5EF62-D15D-46C9-B071-139F9286370D}"/>
    <cellStyle name="Normal" xfId="0" builtinId="0"/>
    <cellStyle name="Normal 2" xfId="2" xr:uid="{62D6F72E-0ADE-4EA4-AD4E-DF752587B7C8}"/>
    <cellStyle name="Per cent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17"/>
  <sheetViews>
    <sheetView zoomScaleNormal="100" workbookViewId="0">
      <pane xSplit="2" ySplit="5" topLeftCell="C222" activePane="bottomRight" state="frozen"/>
      <selection pane="topRight" activeCell="C1" sqref="C1"/>
      <selection pane="bottomLeft" activeCell="A6" sqref="A6"/>
      <selection pane="bottomRight" activeCell="G225" sqref="G225:G231"/>
    </sheetView>
  </sheetViews>
  <sheetFormatPr defaultColWidth="9.109375" defaultRowHeight="13.8" x14ac:dyDescent="0.25"/>
  <cols>
    <col min="1" max="1" width="15.5546875" style="43" customWidth="1"/>
    <col min="2" max="2" width="24.88671875" style="14" bestFit="1" customWidth="1"/>
    <col min="3" max="3" width="57.109375" style="14" bestFit="1" customWidth="1"/>
    <col min="4" max="4" width="17" style="19" bestFit="1" customWidth="1"/>
    <col min="5" max="5" width="2.33203125" style="40" customWidth="1"/>
    <col min="6" max="6" width="12.6640625" style="45" customWidth="1"/>
    <col min="7" max="7" width="10.44140625" style="46" customWidth="1"/>
    <col min="8" max="8" width="12.33203125" style="46" customWidth="1"/>
    <col min="9" max="9" width="11.88671875" style="46" customWidth="1"/>
    <col min="10" max="11" width="12.6640625" style="46" customWidth="1"/>
    <col min="12" max="12" width="9" style="46" customWidth="1"/>
    <col min="13" max="16" width="11.88671875" style="46" customWidth="1"/>
    <col min="17" max="17" width="11.109375" style="46" customWidth="1"/>
    <col min="18" max="18" width="11" style="46" customWidth="1"/>
    <col min="19" max="21" width="11.44140625" style="46" customWidth="1"/>
    <col min="22" max="22" width="12.88671875" style="46" customWidth="1"/>
    <col min="23" max="24" width="11.44140625" style="46" customWidth="1"/>
    <col min="25" max="25" width="11.5546875" style="46" customWidth="1"/>
    <col min="26" max="26" width="11.44140625" style="46" customWidth="1"/>
    <col min="27" max="27" width="9.109375" style="46"/>
    <col min="28" max="28" width="9.88671875" style="46" bestFit="1" customWidth="1"/>
    <col min="29" max="29" width="12.21875" style="46" customWidth="1"/>
    <col min="30" max="31" width="11.6640625" style="46" customWidth="1"/>
    <col min="32" max="32" width="10.88671875" style="14" bestFit="1" customWidth="1"/>
    <col min="33" max="34" width="10.77734375" style="14" customWidth="1"/>
    <col min="35" max="16384" width="9.109375" style="14"/>
  </cols>
  <sheetData>
    <row r="1" spans="1:34" x14ac:dyDescent="0.25">
      <c r="A1" s="15"/>
      <c r="B1" s="15"/>
      <c r="C1" s="15"/>
      <c r="D1" s="1"/>
      <c r="E1" s="15"/>
      <c r="F1" s="12"/>
      <c r="G1" s="13"/>
      <c r="H1" s="13"/>
      <c r="I1" s="13"/>
      <c r="J1" s="12"/>
      <c r="K1" s="12"/>
      <c r="L1" s="13"/>
      <c r="M1" s="13"/>
      <c r="N1" s="13"/>
      <c r="O1" s="13"/>
      <c r="P1" s="13"/>
      <c r="Q1" s="12"/>
      <c r="R1" s="12"/>
      <c r="S1" s="12"/>
      <c r="T1" s="12"/>
      <c r="U1" s="12"/>
      <c r="V1" s="12"/>
      <c r="W1" s="12"/>
      <c r="X1" s="12"/>
      <c r="Y1" s="13"/>
      <c r="Z1" s="12"/>
      <c r="AA1" s="13"/>
      <c r="AB1" s="13"/>
      <c r="AC1" s="13"/>
      <c r="AD1" s="12"/>
      <c r="AE1" s="12"/>
      <c r="AF1" s="11"/>
      <c r="AG1" s="11"/>
      <c r="AH1" s="11"/>
    </row>
    <row r="2" spans="1:34" s="33" customFormat="1" ht="15.6" x14ac:dyDescent="0.25">
      <c r="A2" s="30"/>
      <c r="B2" s="264" t="s">
        <v>73</v>
      </c>
      <c r="C2" s="264"/>
      <c r="D2" s="263" t="s">
        <v>194</v>
      </c>
      <c r="E2" s="263"/>
      <c r="F2" s="263"/>
      <c r="G2" s="263"/>
      <c r="H2" s="263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4"/>
      <c r="AG2" s="34"/>
      <c r="AH2" s="34"/>
    </row>
    <row r="3" spans="1:34" s="33" customFormat="1" ht="15.6" x14ac:dyDescent="0.25">
      <c r="A3" s="30"/>
      <c r="B3" s="31" t="s">
        <v>10</v>
      </c>
      <c r="C3" s="34"/>
      <c r="D3" s="6"/>
      <c r="E3" s="31"/>
      <c r="F3" s="35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4"/>
      <c r="AG3" s="34"/>
      <c r="AH3" s="34"/>
    </row>
    <row r="4" spans="1:34" ht="55.2" x14ac:dyDescent="0.25">
      <c r="A4" s="36" t="s">
        <v>0</v>
      </c>
      <c r="B4" s="11" t="s">
        <v>3</v>
      </c>
      <c r="C4" s="11" t="s">
        <v>4</v>
      </c>
      <c r="D4" s="1" t="s">
        <v>16</v>
      </c>
      <c r="E4" s="37"/>
      <c r="F4" s="12" t="s">
        <v>1</v>
      </c>
      <c r="G4" s="13" t="s">
        <v>5</v>
      </c>
      <c r="H4" s="16" t="s">
        <v>11</v>
      </c>
      <c r="I4" s="16" t="s">
        <v>299</v>
      </c>
      <c r="J4" s="16" t="s">
        <v>316</v>
      </c>
      <c r="K4" s="16" t="s">
        <v>115</v>
      </c>
      <c r="L4" s="16" t="s">
        <v>7</v>
      </c>
      <c r="M4" s="16" t="s">
        <v>14</v>
      </c>
      <c r="N4" s="16" t="s">
        <v>78</v>
      </c>
      <c r="O4" s="16" t="s">
        <v>116</v>
      </c>
      <c r="P4" s="16" t="s">
        <v>315</v>
      </c>
      <c r="Q4" s="16" t="s">
        <v>76</v>
      </c>
      <c r="R4" s="16" t="s">
        <v>319</v>
      </c>
      <c r="S4" s="16" t="s">
        <v>144</v>
      </c>
      <c r="T4" s="16" t="s">
        <v>17</v>
      </c>
      <c r="U4" s="16" t="s">
        <v>166</v>
      </c>
      <c r="V4" s="16" t="s">
        <v>294</v>
      </c>
      <c r="W4" s="16" t="s">
        <v>26</v>
      </c>
      <c r="X4" s="16" t="s">
        <v>13</v>
      </c>
      <c r="Y4" s="16" t="s">
        <v>388</v>
      </c>
      <c r="Z4" s="16" t="s">
        <v>74</v>
      </c>
      <c r="AA4" s="16" t="s">
        <v>18</v>
      </c>
      <c r="AB4" s="16" t="s">
        <v>75</v>
      </c>
      <c r="AC4" s="16" t="s">
        <v>304</v>
      </c>
      <c r="AD4" s="16" t="s">
        <v>302</v>
      </c>
      <c r="AE4" s="16" t="s">
        <v>301</v>
      </c>
      <c r="AF4" s="13" t="s">
        <v>39</v>
      </c>
      <c r="AG4" s="11" t="s">
        <v>193</v>
      </c>
      <c r="AH4" s="254" t="s">
        <v>298</v>
      </c>
    </row>
    <row r="5" spans="1:34" x14ac:dyDescent="0.25">
      <c r="A5" s="11"/>
      <c r="B5" s="11"/>
      <c r="C5" s="11"/>
      <c r="D5" s="1" t="s">
        <v>6</v>
      </c>
      <c r="E5" s="37"/>
      <c r="F5" s="12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1"/>
      <c r="AH5" s="11"/>
    </row>
    <row r="6" spans="1:34" x14ac:dyDescent="0.25">
      <c r="A6" s="38"/>
      <c r="B6" s="38"/>
      <c r="C6" s="38"/>
      <c r="D6" s="7"/>
      <c r="E6" s="15"/>
      <c r="F6" s="12" t="s">
        <v>2</v>
      </c>
      <c r="G6" s="13" t="s">
        <v>2</v>
      </c>
      <c r="H6" s="13" t="s">
        <v>2</v>
      </c>
      <c r="I6" s="13" t="s">
        <v>2</v>
      </c>
      <c r="J6" s="13" t="s">
        <v>2</v>
      </c>
      <c r="K6" s="13"/>
      <c r="L6" s="13" t="s">
        <v>2</v>
      </c>
      <c r="M6" s="13" t="s">
        <v>2</v>
      </c>
      <c r="N6" s="13"/>
      <c r="O6" s="13"/>
      <c r="P6" s="13"/>
      <c r="Q6" s="13" t="s">
        <v>2</v>
      </c>
      <c r="R6" s="13" t="s">
        <v>2</v>
      </c>
      <c r="S6" s="13" t="s">
        <v>2</v>
      </c>
      <c r="T6" s="13"/>
      <c r="U6" s="13"/>
      <c r="V6" s="13" t="s">
        <v>2</v>
      </c>
      <c r="W6" s="13" t="s">
        <v>2</v>
      </c>
      <c r="X6" s="13" t="s">
        <v>2</v>
      </c>
      <c r="Y6" s="13" t="s">
        <v>2</v>
      </c>
      <c r="Z6" s="13" t="s">
        <v>2</v>
      </c>
      <c r="AA6" s="13" t="s">
        <v>2</v>
      </c>
      <c r="AB6" s="13" t="s">
        <v>2</v>
      </c>
      <c r="AC6" s="13" t="s">
        <v>2</v>
      </c>
      <c r="AD6" s="13" t="s">
        <v>2</v>
      </c>
      <c r="AE6" s="13" t="s">
        <v>2</v>
      </c>
      <c r="AF6" s="13" t="s">
        <v>2</v>
      </c>
      <c r="AG6" s="11" t="s">
        <v>2</v>
      </c>
      <c r="AH6" s="11" t="s">
        <v>2</v>
      </c>
    </row>
    <row r="7" spans="1:34" x14ac:dyDescent="0.25">
      <c r="A7" s="38"/>
      <c r="B7" s="38"/>
      <c r="C7" s="38"/>
      <c r="D7" s="7"/>
      <c r="E7" s="15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1"/>
      <c r="AH7" s="11"/>
    </row>
    <row r="8" spans="1:34" x14ac:dyDescent="0.25">
      <c r="A8" s="62" t="s">
        <v>77</v>
      </c>
      <c r="B8" s="11" t="s">
        <v>14</v>
      </c>
      <c r="C8" s="11" t="s">
        <v>25</v>
      </c>
      <c r="D8" s="1" t="s">
        <v>72</v>
      </c>
      <c r="E8" s="15" t="s">
        <v>113</v>
      </c>
      <c r="F8" s="12">
        <v>1470.04</v>
      </c>
      <c r="G8" s="13"/>
      <c r="H8" s="13"/>
      <c r="I8" s="13"/>
      <c r="J8" s="13"/>
      <c r="K8" s="13"/>
      <c r="L8" s="13"/>
      <c r="M8" s="13">
        <v>1470.04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1"/>
      <c r="AH8" s="11"/>
    </row>
    <row r="9" spans="1:34" x14ac:dyDescent="0.25">
      <c r="A9" s="62" t="s">
        <v>77</v>
      </c>
      <c r="B9" s="11" t="s">
        <v>79</v>
      </c>
      <c r="C9" s="11" t="s">
        <v>80</v>
      </c>
      <c r="D9" s="1" t="s">
        <v>72</v>
      </c>
      <c r="E9" s="15" t="s">
        <v>113</v>
      </c>
      <c r="F9" s="12">
        <v>49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>
        <v>49</v>
      </c>
      <c r="W9" s="13"/>
      <c r="X9" s="13"/>
      <c r="Y9" s="13"/>
      <c r="Z9" s="13"/>
      <c r="AA9" s="13"/>
      <c r="AB9" s="13"/>
      <c r="AC9" s="13"/>
      <c r="AD9" s="13"/>
      <c r="AE9" s="13"/>
      <c r="AF9" s="13"/>
      <c r="AG9" s="11"/>
      <c r="AH9" s="11"/>
    </row>
    <row r="10" spans="1:34" x14ac:dyDescent="0.25">
      <c r="A10" s="62" t="s">
        <v>77</v>
      </c>
      <c r="B10" s="11" t="s">
        <v>114</v>
      </c>
      <c r="C10" s="11" t="s">
        <v>115</v>
      </c>
      <c r="D10" s="1" t="s">
        <v>72</v>
      </c>
      <c r="E10" s="15" t="s">
        <v>113</v>
      </c>
      <c r="F10" s="12">
        <v>8.5</v>
      </c>
      <c r="G10" s="13"/>
      <c r="H10" s="13"/>
      <c r="I10" s="13"/>
      <c r="J10" s="13"/>
      <c r="K10" s="13">
        <v>8.5</v>
      </c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1"/>
      <c r="AH10" s="11"/>
    </row>
    <row r="11" spans="1:34" x14ac:dyDescent="0.25">
      <c r="A11" s="62" t="s">
        <v>77</v>
      </c>
      <c r="B11" s="11" t="s">
        <v>79</v>
      </c>
      <c r="C11" s="11" t="s">
        <v>165</v>
      </c>
      <c r="D11" s="1" t="s">
        <v>72</v>
      </c>
      <c r="E11" s="15" t="s">
        <v>113</v>
      </c>
      <c r="F11" s="12">
        <v>324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>
        <v>324</v>
      </c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1"/>
      <c r="AH11" s="11"/>
    </row>
    <row r="12" spans="1:34" x14ac:dyDescent="0.25">
      <c r="A12" s="62" t="s">
        <v>77</v>
      </c>
      <c r="B12" s="11" t="s">
        <v>137</v>
      </c>
      <c r="C12" s="11" t="s">
        <v>125</v>
      </c>
      <c r="D12" s="1" t="s">
        <v>126</v>
      </c>
      <c r="E12" s="15" t="s">
        <v>113</v>
      </c>
      <c r="F12" s="12">
        <v>30</v>
      </c>
      <c r="G12" s="13">
        <v>5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>
        <v>25</v>
      </c>
      <c r="AB12" s="13"/>
      <c r="AC12" s="13"/>
      <c r="AD12" s="13"/>
      <c r="AE12" s="13"/>
      <c r="AF12" s="13"/>
      <c r="AG12" s="11"/>
      <c r="AH12" s="11"/>
    </row>
    <row r="13" spans="1:34" x14ac:dyDescent="0.25">
      <c r="A13" s="62" t="s">
        <v>77</v>
      </c>
      <c r="B13" s="11" t="s">
        <v>137</v>
      </c>
      <c r="C13" s="11" t="s">
        <v>125</v>
      </c>
      <c r="D13" s="1" t="s">
        <v>126</v>
      </c>
      <c r="E13" s="15" t="s">
        <v>113</v>
      </c>
      <c r="F13" s="12">
        <v>14.4</v>
      </c>
      <c r="G13" s="13">
        <v>2.4</v>
      </c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>
        <v>12</v>
      </c>
      <c r="AB13" s="13"/>
      <c r="AC13" s="13"/>
      <c r="AD13" s="13"/>
      <c r="AE13" s="13"/>
      <c r="AF13" s="13"/>
      <c r="AG13" s="11"/>
      <c r="AH13" s="11"/>
    </row>
    <row r="14" spans="1:34" x14ac:dyDescent="0.25">
      <c r="A14" s="62" t="s">
        <v>77</v>
      </c>
      <c r="B14" s="11" t="s">
        <v>116</v>
      </c>
      <c r="C14" s="11" t="s">
        <v>117</v>
      </c>
      <c r="D14" s="1" t="s">
        <v>118</v>
      </c>
      <c r="E14" s="15" t="s">
        <v>113</v>
      </c>
      <c r="F14" s="12">
        <v>47</v>
      </c>
      <c r="G14" s="13"/>
      <c r="H14" s="13"/>
      <c r="I14" s="13"/>
      <c r="J14" s="13"/>
      <c r="K14" s="13"/>
      <c r="L14" s="13"/>
      <c r="M14" s="13"/>
      <c r="N14" s="13"/>
      <c r="O14" s="13">
        <v>47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1"/>
      <c r="AH14" s="11"/>
    </row>
    <row r="15" spans="1:34" x14ac:dyDescent="0.25">
      <c r="A15" s="62" t="s">
        <v>77</v>
      </c>
      <c r="B15" s="11" t="s">
        <v>119</v>
      </c>
      <c r="C15" s="11" t="s">
        <v>120</v>
      </c>
      <c r="D15" s="1" t="s">
        <v>118</v>
      </c>
      <c r="E15" s="15" t="s">
        <v>113</v>
      </c>
      <c r="F15" s="12">
        <v>145.43</v>
      </c>
      <c r="G15" s="13"/>
      <c r="H15" s="13">
        <v>145.43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1"/>
      <c r="AH15" s="11"/>
    </row>
    <row r="16" spans="1:34" x14ac:dyDescent="0.25">
      <c r="A16" s="62" t="s">
        <v>77</v>
      </c>
      <c r="B16" s="11" t="s">
        <v>134</v>
      </c>
      <c r="C16" s="11" t="s">
        <v>135</v>
      </c>
      <c r="D16" s="1" t="s">
        <v>72</v>
      </c>
      <c r="E16" s="15" t="s">
        <v>113</v>
      </c>
      <c r="F16" s="12">
        <v>25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>
        <v>25</v>
      </c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1"/>
      <c r="AH16" s="11"/>
    </row>
    <row r="17" spans="1:34" x14ac:dyDescent="0.25">
      <c r="A17" s="62" t="s">
        <v>77</v>
      </c>
      <c r="B17" s="11" t="s">
        <v>136</v>
      </c>
      <c r="C17" s="11" t="s">
        <v>135</v>
      </c>
      <c r="D17" s="1" t="s">
        <v>72</v>
      </c>
      <c r="E17" s="15" t="s">
        <v>113</v>
      </c>
      <c r="F17" s="12">
        <v>25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>
        <v>25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1"/>
      <c r="AH17" s="11"/>
    </row>
    <row r="18" spans="1:34" x14ac:dyDescent="0.25">
      <c r="A18" s="62" t="s">
        <v>77</v>
      </c>
      <c r="B18" s="11" t="s">
        <v>138</v>
      </c>
      <c r="C18" s="11" t="s">
        <v>139</v>
      </c>
      <c r="D18" s="1" t="s">
        <v>126</v>
      </c>
      <c r="E18" s="15" t="s">
        <v>113</v>
      </c>
      <c r="F18" s="12">
        <v>29.35</v>
      </c>
      <c r="G18" s="13">
        <v>4.8899999999999997</v>
      </c>
      <c r="H18" s="13"/>
      <c r="I18" s="13">
        <v>24.46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1"/>
      <c r="AH18" s="11"/>
    </row>
    <row r="19" spans="1:34" x14ac:dyDescent="0.25">
      <c r="A19" s="62" t="s">
        <v>77</v>
      </c>
      <c r="B19" s="11" t="s">
        <v>129</v>
      </c>
      <c r="C19" s="11" t="s">
        <v>130</v>
      </c>
      <c r="D19" s="1" t="s">
        <v>126</v>
      </c>
      <c r="E19" s="15" t="s">
        <v>113</v>
      </c>
      <c r="F19" s="12">
        <v>508.8</v>
      </c>
      <c r="G19" s="13">
        <v>84.8</v>
      </c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>
        <v>424</v>
      </c>
      <c r="AC19" s="13"/>
      <c r="AD19" s="13"/>
      <c r="AE19" s="13"/>
      <c r="AF19" s="13"/>
      <c r="AG19" s="11"/>
      <c r="AH19" s="11"/>
    </row>
    <row r="20" spans="1:34" x14ac:dyDescent="0.25">
      <c r="A20" s="62" t="s">
        <v>77</v>
      </c>
      <c r="B20" s="11" t="s">
        <v>129</v>
      </c>
      <c r="C20" s="11" t="s">
        <v>130</v>
      </c>
      <c r="D20" s="1" t="s">
        <v>126</v>
      </c>
      <c r="E20" s="15" t="s">
        <v>113</v>
      </c>
      <c r="F20" s="12">
        <v>112.8</v>
      </c>
      <c r="G20" s="13">
        <v>18.8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>
        <v>94</v>
      </c>
      <c r="AC20" s="13"/>
      <c r="AD20" s="13"/>
      <c r="AE20" s="13"/>
      <c r="AF20" s="13"/>
      <c r="AG20" s="11"/>
      <c r="AH20" s="11"/>
    </row>
    <row r="21" spans="1:34" x14ac:dyDescent="0.25">
      <c r="A21" s="62" t="s">
        <v>77</v>
      </c>
      <c r="B21" s="11" t="s">
        <v>15</v>
      </c>
      <c r="C21" s="11" t="s">
        <v>145</v>
      </c>
      <c r="D21" s="1" t="s">
        <v>146</v>
      </c>
      <c r="E21" s="15" t="s">
        <v>113</v>
      </c>
      <c r="F21" s="12">
        <v>1884.81</v>
      </c>
      <c r="G21" s="13"/>
      <c r="H21" s="13">
        <v>1884.81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1"/>
      <c r="AH21" s="11"/>
    </row>
    <row r="22" spans="1:34" x14ac:dyDescent="0.25">
      <c r="A22" s="62" t="s">
        <v>77</v>
      </c>
      <c r="B22" s="11" t="s">
        <v>147</v>
      </c>
      <c r="C22" s="11" t="s">
        <v>149</v>
      </c>
      <c r="D22" s="1" t="s">
        <v>72</v>
      </c>
      <c r="E22" s="15" t="s">
        <v>113</v>
      </c>
      <c r="F22" s="12">
        <v>355.38</v>
      </c>
      <c r="G22" s="13"/>
      <c r="H22" s="13">
        <v>355.38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1"/>
      <c r="AH22" s="11"/>
    </row>
    <row r="23" spans="1:34" x14ac:dyDescent="0.25">
      <c r="A23" s="62" t="s">
        <v>77</v>
      </c>
      <c r="B23" s="11" t="s">
        <v>147</v>
      </c>
      <c r="C23" s="11" t="s">
        <v>148</v>
      </c>
      <c r="D23" s="1" t="s">
        <v>72</v>
      </c>
      <c r="E23" s="15" t="s">
        <v>113</v>
      </c>
      <c r="F23" s="12">
        <v>284.35000000000002</v>
      </c>
      <c r="G23" s="13"/>
      <c r="H23" s="13">
        <v>284.35000000000002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1"/>
      <c r="AH23" s="11"/>
    </row>
    <row r="24" spans="1:34" x14ac:dyDescent="0.25">
      <c r="A24" s="62" t="s">
        <v>77</v>
      </c>
      <c r="B24" s="11" t="s">
        <v>119</v>
      </c>
      <c r="C24" s="11" t="s">
        <v>150</v>
      </c>
      <c r="D24" s="1" t="s">
        <v>118</v>
      </c>
      <c r="E24" s="15" t="s">
        <v>113</v>
      </c>
      <c r="F24" s="12">
        <v>92.51</v>
      </c>
      <c r="G24" s="13"/>
      <c r="H24" s="13">
        <v>92.51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1"/>
      <c r="AH24" s="11"/>
    </row>
    <row r="25" spans="1:34" x14ac:dyDescent="0.25">
      <c r="A25" s="62" t="s">
        <v>77</v>
      </c>
      <c r="B25" s="11" t="s">
        <v>119</v>
      </c>
      <c r="C25" s="11" t="s">
        <v>151</v>
      </c>
      <c r="D25" s="1" t="s">
        <v>118</v>
      </c>
      <c r="E25" s="15" t="s">
        <v>113</v>
      </c>
      <c r="F25" s="12">
        <v>69.38</v>
      </c>
      <c r="G25" s="13"/>
      <c r="H25" s="13">
        <v>69.38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1"/>
      <c r="AH25" s="11"/>
    </row>
    <row r="26" spans="1:34" x14ac:dyDescent="0.25">
      <c r="A26" s="62" t="s">
        <v>77</v>
      </c>
      <c r="B26" s="11" t="s">
        <v>152</v>
      </c>
      <c r="C26" s="11" t="s">
        <v>153</v>
      </c>
      <c r="D26" s="1" t="s">
        <v>118</v>
      </c>
      <c r="E26" s="15" t="s">
        <v>113</v>
      </c>
      <c r="F26" s="12">
        <v>123.35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123.35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1"/>
      <c r="AH26" s="11"/>
    </row>
    <row r="27" spans="1:34" x14ac:dyDescent="0.25">
      <c r="A27" s="62" t="s">
        <v>77</v>
      </c>
      <c r="B27" s="11" t="s">
        <v>79</v>
      </c>
      <c r="C27" s="11" t="s">
        <v>170</v>
      </c>
      <c r="D27" s="1" t="s">
        <v>72</v>
      </c>
      <c r="E27" s="15" t="s">
        <v>113</v>
      </c>
      <c r="F27" s="12">
        <v>454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>
        <v>454</v>
      </c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1"/>
      <c r="AH27" s="11"/>
    </row>
    <row r="28" spans="1:34" x14ac:dyDescent="0.25">
      <c r="A28" s="62" t="s">
        <v>77</v>
      </c>
      <c r="B28" s="11" t="s">
        <v>157</v>
      </c>
      <c r="C28" s="11" t="s">
        <v>158</v>
      </c>
      <c r="D28" s="1" t="s">
        <v>72</v>
      </c>
      <c r="E28" s="15" t="s">
        <v>113</v>
      </c>
      <c r="F28" s="12">
        <v>25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v>25</v>
      </c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1"/>
      <c r="AH28" s="11"/>
    </row>
    <row r="29" spans="1:34" x14ac:dyDescent="0.25">
      <c r="A29" s="62" t="s">
        <v>77</v>
      </c>
      <c r="B29" s="11" t="s">
        <v>160</v>
      </c>
      <c r="C29" s="11" t="s">
        <v>158</v>
      </c>
      <c r="D29" s="1" t="s">
        <v>72</v>
      </c>
      <c r="E29" s="15" t="s">
        <v>113</v>
      </c>
      <c r="F29" s="12">
        <v>50</v>
      </c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v>50</v>
      </c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1"/>
      <c r="AH29" s="11"/>
    </row>
    <row r="30" spans="1:34" x14ac:dyDescent="0.25">
      <c r="A30" s="62" t="s">
        <v>77</v>
      </c>
      <c r="B30" s="11" t="s">
        <v>159</v>
      </c>
      <c r="C30" s="11" t="s">
        <v>158</v>
      </c>
      <c r="D30" s="1" t="s">
        <v>72</v>
      </c>
      <c r="E30" s="15" t="s">
        <v>113</v>
      </c>
      <c r="F30" s="12">
        <v>50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>
        <v>50</v>
      </c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1"/>
      <c r="AH30" s="11"/>
    </row>
    <row r="31" spans="1:34" x14ac:dyDescent="0.25">
      <c r="A31" s="62" t="s">
        <v>77</v>
      </c>
      <c r="B31" s="11" t="s">
        <v>161</v>
      </c>
      <c r="C31" s="11" t="s">
        <v>162</v>
      </c>
      <c r="D31" s="1" t="s">
        <v>72</v>
      </c>
      <c r="E31" s="15" t="s">
        <v>113</v>
      </c>
      <c r="F31" s="12">
        <v>978</v>
      </c>
      <c r="G31" s="13">
        <v>163</v>
      </c>
      <c r="H31" s="13"/>
      <c r="I31" s="13"/>
      <c r="J31" s="13"/>
      <c r="K31" s="13"/>
      <c r="L31" s="13"/>
      <c r="M31" s="13"/>
      <c r="N31" s="13"/>
      <c r="O31" s="13"/>
      <c r="P31" s="13">
        <v>815</v>
      </c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1"/>
      <c r="AH31" s="11"/>
    </row>
    <row r="32" spans="1:34" x14ac:dyDescent="0.25">
      <c r="A32" s="62" t="s">
        <v>77</v>
      </c>
      <c r="B32" s="11" t="s">
        <v>171</v>
      </c>
      <c r="C32" s="11" t="s">
        <v>184</v>
      </c>
      <c r="D32" s="1" t="s">
        <v>126</v>
      </c>
      <c r="E32" s="15" t="s">
        <v>113</v>
      </c>
      <c r="F32" s="12">
        <v>24.49</v>
      </c>
      <c r="G32" s="13">
        <v>4.08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1"/>
      <c r="AH32" s="11">
        <v>20.41</v>
      </c>
    </row>
    <row r="33" spans="1:34" x14ac:dyDescent="0.25">
      <c r="A33" s="62" t="s">
        <v>77</v>
      </c>
      <c r="B33" s="11" t="s">
        <v>172</v>
      </c>
      <c r="C33" s="11" t="s">
        <v>173</v>
      </c>
      <c r="D33" s="1" t="s">
        <v>126</v>
      </c>
      <c r="E33" s="15" t="s">
        <v>113</v>
      </c>
      <c r="F33" s="12">
        <v>43.06</v>
      </c>
      <c r="G33" s="13">
        <v>7.95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1"/>
      <c r="AH33" s="11">
        <v>35.11</v>
      </c>
    </row>
    <row r="34" spans="1:34" x14ac:dyDescent="0.25">
      <c r="A34" s="62" t="s">
        <v>77</v>
      </c>
      <c r="B34" s="11" t="s">
        <v>181</v>
      </c>
      <c r="C34" s="11" t="s">
        <v>182</v>
      </c>
      <c r="D34" s="1" t="s">
        <v>72</v>
      </c>
      <c r="E34" s="15" t="s">
        <v>113</v>
      </c>
      <c r="F34" s="12">
        <v>100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>
        <v>100</v>
      </c>
      <c r="AG34" s="11"/>
      <c r="AH34" s="11"/>
    </row>
    <row r="35" spans="1:34" x14ac:dyDescent="0.25">
      <c r="A35" s="62"/>
      <c r="B35" s="11"/>
      <c r="C35" s="11"/>
      <c r="D35" s="1"/>
      <c r="E35" s="15"/>
      <c r="F35" s="12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1"/>
      <c r="AH35" s="11"/>
    </row>
    <row r="36" spans="1:34" x14ac:dyDescent="0.25">
      <c r="A36" s="62" t="s">
        <v>174</v>
      </c>
      <c r="B36" s="11" t="s">
        <v>78</v>
      </c>
      <c r="C36" s="11" t="s">
        <v>175</v>
      </c>
      <c r="D36" s="1" t="s">
        <v>72</v>
      </c>
      <c r="E36" s="15" t="s">
        <v>113</v>
      </c>
      <c r="F36" s="12">
        <v>192</v>
      </c>
      <c r="G36" s="13">
        <v>32</v>
      </c>
      <c r="H36" s="13"/>
      <c r="I36" s="13"/>
      <c r="J36" s="13">
        <v>160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1"/>
      <c r="AH36" s="11"/>
    </row>
    <row r="37" spans="1:34" x14ac:dyDescent="0.25">
      <c r="A37" s="62" t="s">
        <v>174</v>
      </c>
      <c r="B37" s="11" t="s">
        <v>176</v>
      </c>
      <c r="C37" s="11" t="s">
        <v>177</v>
      </c>
      <c r="D37" s="1" t="s">
        <v>72</v>
      </c>
      <c r="E37" s="15" t="s">
        <v>113</v>
      </c>
      <c r="F37" s="12">
        <v>6123.46</v>
      </c>
      <c r="G37" s="13">
        <v>1020.58</v>
      </c>
      <c r="H37" s="13"/>
      <c r="I37" s="13"/>
      <c r="J37" s="13"/>
      <c r="K37" s="13"/>
      <c r="L37" s="13"/>
      <c r="M37" s="13"/>
      <c r="N37" s="13"/>
      <c r="O37" s="13"/>
      <c r="P37" s="13"/>
      <c r="Q37" s="13">
        <v>5102.88</v>
      </c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1"/>
      <c r="AH37" s="11"/>
    </row>
    <row r="38" spans="1:34" x14ac:dyDescent="0.25">
      <c r="A38" s="62" t="s">
        <v>174</v>
      </c>
      <c r="B38" s="11" t="s">
        <v>176</v>
      </c>
      <c r="C38" s="11" t="s">
        <v>178</v>
      </c>
      <c r="D38" s="1" t="s">
        <v>72</v>
      </c>
      <c r="E38" s="15" t="s">
        <v>113</v>
      </c>
      <c r="F38" s="12">
        <v>6404.66</v>
      </c>
      <c r="G38" s="13">
        <v>1067.44</v>
      </c>
      <c r="H38" s="13"/>
      <c r="I38" s="13"/>
      <c r="J38" s="13"/>
      <c r="K38" s="13"/>
      <c r="L38" s="13"/>
      <c r="M38" s="13"/>
      <c r="N38" s="13"/>
      <c r="O38" s="13"/>
      <c r="P38" s="13"/>
      <c r="Q38" s="13">
        <v>5337.22</v>
      </c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1"/>
      <c r="AH38" s="11"/>
    </row>
    <row r="39" spans="1:34" x14ac:dyDescent="0.25">
      <c r="A39" s="62" t="s">
        <v>174</v>
      </c>
      <c r="B39" s="11" t="s">
        <v>137</v>
      </c>
      <c r="C39" s="11" t="s">
        <v>125</v>
      </c>
      <c r="D39" s="1" t="s">
        <v>126</v>
      </c>
      <c r="E39" s="15" t="s">
        <v>113</v>
      </c>
      <c r="F39" s="12">
        <v>30</v>
      </c>
      <c r="G39" s="13">
        <v>5</v>
      </c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>
        <v>25</v>
      </c>
      <c r="AB39" s="13"/>
      <c r="AC39" s="13"/>
      <c r="AD39" s="13"/>
      <c r="AE39" s="13"/>
      <c r="AF39" s="13"/>
      <c r="AG39" s="11"/>
      <c r="AH39" s="11"/>
    </row>
    <row r="40" spans="1:34" x14ac:dyDescent="0.25">
      <c r="A40" s="62" t="s">
        <v>174</v>
      </c>
      <c r="B40" s="11" t="s">
        <v>15</v>
      </c>
      <c r="C40" s="11" t="s">
        <v>145</v>
      </c>
      <c r="D40" s="1" t="s">
        <v>146</v>
      </c>
      <c r="E40" s="15" t="s">
        <v>113</v>
      </c>
      <c r="F40" s="12">
        <v>1884.81</v>
      </c>
      <c r="G40" s="13"/>
      <c r="H40" s="13">
        <v>1884.81</v>
      </c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1"/>
      <c r="AH40" s="11"/>
    </row>
    <row r="41" spans="1:34" x14ac:dyDescent="0.25">
      <c r="A41" s="62" t="s">
        <v>174</v>
      </c>
      <c r="B41" s="11" t="s">
        <v>147</v>
      </c>
      <c r="C41" s="11" t="s">
        <v>149</v>
      </c>
      <c r="D41" s="1" t="s">
        <v>72</v>
      </c>
      <c r="E41" s="15" t="s">
        <v>113</v>
      </c>
      <c r="F41" s="12">
        <v>335.38</v>
      </c>
      <c r="G41" s="13"/>
      <c r="H41" s="13">
        <v>335.38</v>
      </c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1"/>
      <c r="AH41" s="11"/>
    </row>
    <row r="42" spans="1:34" x14ac:dyDescent="0.25">
      <c r="A42" s="62" t="s">
        <v>174</v>
      </c>
      <c r="B42" s="11" t="s">
        <v>147</v>
      </c>
      <c r="C42" s="11" t="s">
        <v>148</v>
      </c>
      <c r="D42" s="1" t="s">
        <v>72</v>
      </c>
      <c r="E42" s="15" t="s">
        <v>113</v>
      </c>
      <c r="F42" s="12">
        <v>284.35000000000002</v>
      </c>
      <c r="G42" s="13"/>
      <c r="H42" s="13">
        <v>284.35000000000002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1"/>
      <c r="AH42" s="11"/>
    </row>
    <row r="43" spans="1:34" x14ac:dyDescent="0.25">
      <c r="A43" s="62" t="s">
        <v>174</v>
      </c>
      <c r="B43" s="11" t="s">
        <v>119</v>
      </c>
      <c r="C43" s="11" t="s">
        <v>150</v>
      </c>
      <c r="D43" s="1" t="s">
        <v>118</v>
      </c>
      <c r="E43" s="15" t="s">
        <v>113</v>
      </c>
      <c r="F43" s="12">
        <v>92.51</v>
      </c>
      <c r="G43" s="13"/>
      <c r="H43" s="13">
        <v>92.51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1"/>
      <c r="AH43" s="11"/>
    </row>
    <row r="44" spans="1:34" x14ac:dyDescent="0.25">
      <c r="A44" s="62" t="s">
        <v>174</v>
      </c>
      <c r="B44" s="11" t="s">
        <v>119</v>
      </c>
      <c r="C44" s="11" t="s">
        <v>151</v>
      </c>
      <c r="D44" s="1" t="s">
        <v>118</v>
      </c>
      <c r="E44" s="15" t="s">
        <v>113</v>
      </c>
      <c r="F44" s="12">
        <v>69.38</v>
      </c>
      <c r="G44" s="13"/>
      <c r="H44" s="13">
        <v>69.38</v>
      </c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1"/>
      <c r="AH44" s="11"/>
    </row>
    <row r="45" spans="1:34" x14ac:dyDescent="0.25">
      <c r="A45" s="62" t="s">
        <v>174</v>
      </c>
      <c r="B45" s="11" t="s">
        <v>185</v>
      </c>
      <c r="C45" s="11" t="s">
        <v>186</v>
      </c>
      <c r="D45" s="1" t="s">
        <v>72</v>
      </c>
      <c r="E45" s="15" t="s">
        <v>113</v>
      </c>
      <c r="F45" s="12">
        <v>48.68</v>
      </c>
      <c r="G45" s="13">
        <v>8.11</v>
      </c>
      <c r="H45" s="13"/>
      <c r="I45" s="13"/>
      <c r="J45" s="13">
        <v>40.57</v>
      </c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1"/>
      <c r="AH45" s="11"/>
    </row>
    <row r="46" spans="1:34" x14ac:dyDescent="0.25">
      <c r="A46" s="62" t="s">
        <v>174</v>
      </c>
      <c r="B46" s="11" t="s">
        <v>187</v>
      </c>
      <c r="C46" s="11" t="s">
        <v>188</v>
      </c>
      <c r="D46" s="1" t="s">
        <v>72</v>
      </c>
      <c r="E46" s="15" t="s">
        <v>113</v>
      </c>
      <c r="F46" s="12">
        <v>192</v>
      </c>
      <c r="G46" s="13">
        <v>32</v>
      </c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>
        <v>160</v>
      </c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1"/>
      <c r="AH46" s="11"/>
    </row>
    <row r="47" spans="1:34" x14ac:dyDescent="0.25">
      <c r="A47" s="62" t="s">
        <v>174</v>
      </c>
      <c r="B47" s="11" t="s">
        <v>176</v>
      </c>
      <c r="C47" s="11" t="s">
        <v>192</v>
      </c>
      <c r="D47" s="1" t="s">
        <v>72</v>
      </c>
      <c r="E47" s="15" t="s">
        <v>113</v>
      </c>
      <c r="F47" s="12">
        <v>1238.0999999999999</v>
      </c>
      <c r="G47" s="13">
        <v>206.35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1">
        <v>1031.75</v>
      </c>
      <c r="AH47" s="11"/>
    </row>
    <row r="48" spans="1:34" x14ac:dyDescent="0.25">
      <c r="A48" s="62" t="s">
        <v>174</v>
      </c>
      <c r="B48" s="11" t="s">
        <v>137</v>
      </c>
      <c r="C48" s="11" t="s">
        <v>125</v>
      </c>
      <c r="D48" s="1" t="s">
        <v>118</v>
      </c>
      <c r="E48" s="15" t="s">
        <v>113</v>
      </c>
      <c r="F48" s="12">
        <v>14.4</v>
      </c>
      <c r="G48" s="13">
        <v>2.4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>
        <v>12</v>
      </c>
      <c r="AB48" s="13"/>
      <c r="AC48" s="13"/>
      <c r="AD48" s="13"/>
      <c r="AE48" s="13"/>
      <c r="AF48" s="13"/>
      <c r="AG48" s="11"/>
      <c r="AH48" s="11"/>
    </row>
    <row r="49" spans="1:34" x14ac:dyDescent="0.25">
      <c r="A49" s="62" t="s">
        <v>174</v>
      </c>
      <c r="B49" s="11" t="s">
        <v>197</v>
      </c>
      <c r="C49" s="11" t="s">
        <v>198</v>
      </c>
      <c r="D49" s="1" t="s">
        <v>72</v>
      </c>
      <c r="E49" s="15" t="s">
        <v>113</v>
      </c>
      <c r="F49" s="12">
        <v>934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>
        <v>934</v>
      </c>
      <c r="AB49" s="13"/>
      <c r="AC49" s="13"/>
      <c r="AD49" s="13"/>
      <c r="AE49" s="13"/>
      <c r="AF49" s="13"/>
      <c r="AG49" s="11"/>
      <c r="AH49" s="11"/>
    </row>
    <row r="50" spans="1:34" x14ac:dyDescent="0.25">
      <c r="A50" s="62" t="s">
        <v>174</v>
      </c>
      <c r="B50" s="11" t="s">
        <v>199</v>
      </c>
      <c r="C50" s="11" t="s">
        <v>200</v>
      </c>
      <c r="D50" s="1" t="s">
        <v>72</v>
      </c>
      <c r="E50" s="15" t="s">
        <v>113</v>
      </c>
      <c r="F50" s="12">
        <v>50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>
        <v>50</v>
      </c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1"/>
      <c r="AH50" s="11"/>
    </row>
    <row r="51" spans="1:34" x14ac:dyDescent="0.25">
      <c r="A51" s="62" t="s">
        <v>174</v>
      </c>
      <c r="B51" s="11" t="s">
        <v>201</v>
      </c>
      <c r="C51" s="11" t="s">
        <v>203</v>
      </c>
      <c r="D51" s="1" t="s">
        <v>126</v>
      </c>
      <c r="E51" s="15" t="s">
        <v>113</v>
      </c>
      <c r="F51" s="12">
        <v>10</v>
      </c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>
        <v>10</v>
      </c>
      <c r="AA51" s="13"/>
      <c r="AB51" s="13"/>
      <c r="AC51" s="13"/>
      <c r="AD51" s="13"/>
      <c r="AE51" s="13"/>
      <c r="AF51" s="13"/>
      <c r="AG51" s="11"/>
      <c r="AH51" s="11"/>
    </row>
    <row r="52" spans="1:34" x14ac:dyDescent="0.25">
      <c r="A52" s="62" t="s">
        <v>174</v>
      </c>
      <c r="B52" s="11" t="s">
        <v>201</v>
      </c>
      <c r="C52" s="11" t="s">
        <v>202</v>
      </c>
      <c r="D52" s="1" t="s">
        <v>126</v>
      </c>
      <c r="E52" s="15" t="s">
        <v>113</v>
      </c>
      <c r="F52" s="12">
        <v>89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>
        <v>89</v>
      </c>
      <c r="AA52" s="13"/>
      <c r="AB52" s="13"/>
      <c r="AC52" s="13"/>
      <c r="AD52" s="13"/>
      <c r="AE52" s="13"/>
      <c r="AF52" s="13"/>
      <c r="AG52" s="11"/>
      <c r="AH52" s="11"/>
    </row>
    <row r="53" spans="1:34" x14ac:dyDescent="0.25">
      <c r="A53" s="62" t="s">
        <v>174</v>
      </c>
      <c r="B53" s="11" t="s">
        <v>79</v>
      </c>
      <c r="C53" s="11" t="s">
        <v>205</v>
      </c>
      <c r="D53" s="1" t="s">
        <v>72</v>
      </c>
      <c r="E53" s="15" t="s">
        <v>113</v>
      </c>
      <c r="F53" s="12">
        <v>706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>
        <v>706</v>
      </c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1"/>
      <c r="AH53" s="11"/>
    </row>
    <row r="54" spans="1:34" x14ac:dyDescent="0.25">
      <c r="A54" s="62" t="s">
        <v>174</v>
      </c>
      <c r="B54" s="11" t="s">
        <v>114</v>
      </c>
      <c r="C54" s="11" t="s">
        <v>206</v>
      </c>
      <c r="D54" s="1" t="s">
        <v>118</v>
      </c>
      <c r="E54" s="15" t="s">
        <v>113</v>
      </c>
      <c r="F54" s="12">
        <v>8.5</v>
      </c>
      <c r="G54" s="13"/>
      <c r="H54" s="13"/>
      <c r="I54" s="13"/>
      <c r="J54" s="13"/>
      <c r="K54" s="13">
        <v>8.5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1"/>
      <c r="AH54" s="11"/>
    </row>
    <row r="55" spans="1:34" x14ac:dyDescent="0.25">
      <c r="A55" s="62" t="s">
        <v>174</v>
      </c>
      <c r="B55" s="11" t="s">
        <v>207</v>
      </c>
      <c r="C55" s="11" t="s">
        <v>135</v>
      </c>
      <c r="D55" s="1" t="s">
        <v>72</v>
      </c>
      <c r="E55" s="15" t="s">
        <v>113</v>
      </c>
      <c r="F55" s="12">
        <v>25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>
        <v>25</v>
      </c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1"/>
      <c r="AH55" s="11"/>
    </row>
    <row r="56" spans="1:34" x14ac:dyDescent="0.25">
      <c r="A56" s="62" t="s">
        <v>174</v>
      </c>
      <c r="B56" s="11" t="s">
        <v>208</v>
      </c>
      <c r="C56" s="11" t="s">
        <v>135</v>
      </c>
      <c r="D56" s="1" t="s">
        <v>72</v>
      </c>
      <c r="E56" s="15" t="s">
        <v>113</v>
      </c>
      <c r="F56" s="12">
        <v>50</v>
      </c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>
        <v>50</v>
      </c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1"/>
      <c r="AH56" s="11"/>
    </row>
    <row r="57" spans="1:34" x14ac:dyDescent="0.25">
      <c r="A57" s="62" t="s">
        <v>174</v>
      </c>
      <c r="B57" s="11" t="s">
        <v>201</v>
      </c>
      <c r="C57" s="11" t="s">
        <v>209</v>
      </c>
      <c r="D57" s="1" t="s">
        <v>126</v>
      </c>
      <c r="E57" s="15" t="s">
        <v>113</v>
      </c>
      <c r="F57" s="12">
        <v>15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>
        <v>15</v>
      </c>
      <c r="AA57" s="13"/>
      <c r="AB57" s="13"/>
      <c r="AC57" s="13"/>
      <c r="AD57" s="13"/>
      <c r="AE57" s="13"/>
      <c r="AF57" s="13"/>
      <c r="AG57" s="11"/>
      <c r="AH57" s="11"/>
    </row>
    <row r="58" spans="1:34" x14ac:dyDescent="0.25">
      <c r="A58" s="62" t="s">
        <v>174</v>
      </c>
      <c r="B58" s="11" t="s">
        <v>152</v>
      </c>
      <c r="C58" s="11" t="s">
        <v>153</v>
      </c>
      <c r="D58" s="1" t="s">
        <v>118</v>
      </c>
      <c r="E58" s="15" t="s">
        <v>113</v>
      </c>
      <c r="F58" s="12">
        <v>60.39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>
        <v>60.39</v>
      </c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1"/>
      <c r="AH58" s="11"/>
    </row>
    <row r="59" spans="1:34" x14ac:dyDescent="0.25">
      <c r="A59" s="62"/>
      <c r="B59" s="11"/>
      <c r="C59" s="11"/>
      <c r="D59" s="1"/>
      <c r="E59" s="15"/>
      <c r="F59" s="12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1"/>
      <c r="AH59" s="11"/>
    </row>
    <row r="60" spans="1:34" x14ac:dyDescent="0.25">
      <c r="A60" s="62" t="s">
        <v>210</v>
      </c>
      <c r="B60" s="11" t="s">
        <v>78</v>
      </c>
      <c r="C60" s="11" t="s">
        <v>25</v>
      </c>
      <c r="D60" s="1" t="s">
        <v>72</v>
      </c>
      <c r="E60" s="15" t="s">
        <v>113</v>
      </c>
      <c r="F60" s="12">
        <v>240</v>
      </c>
      <c r="G60" s="13"/>
      <c r="H60" s="13"/>
      <c r="I60" s="13"/>
      <c r="J60" s="13"/>
      <c r="K60" s="13"/>
      <c r="L60" s="13"/>
      <c r="M60" s="13"/>
      <c r="N60" s="13">
        <v>240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1"/>
      <c r="AH60" s="11"/>
    </row>
    <row r="61" spans="1:34" x14ac:dyDescent="0.25">
      <c r="A61" s="62" t="s">
        <v>210</v>
      </c>
      <c r="B61" s="11" t="s">
        <v>211</v>
      </c>
      <c r="C61" s="11" t="s">
        <v>212</v>
      </c>
      <c r="D61" s="1" t="s">
        <v>72</v>
      </c>
      <c r="E61" s="15" t="s">
        <v>113</v>
      </c>
      <c r="F61" s="12">
        <v>25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>
        <v>25</v>
      </c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1"/>
      <c r="AH61" s="11"/>
    </row>
    <row r="62" spans="1:34" x14ac:dyDescent="0.25">
      <c r="A62" s="62" t="s">
        <v>210</v>
      </c>
      <c r="B62" s="11" t="s">
        <v>213</v>
      </c>
      <c r="C62" s="11" t="s">
        <v>214</v>
      </c>
      <c r="D62" s="1" t="s">
        <v>72</v>
      </c>
      <c r="E62" s="15" t="s">
        <v>113</v>
      </c>
      <c r="F62" s="12">
        <v>62.59</v>
      </c>
      <c r="G62" s="13">
        <v>10.43</v>
      </c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>
        <v>52.16</v>
      </c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1"/>
      <c r="AH62" s="11"/>
    </row>
    <row r="63" spans="1:34" x14ac:dyDescent="0.25">
      <c r="A63" s="62" t="s">
        <v>210</v>
      </c>
      <c r="B63" s="11" t="s">
        <v>15</v>
      </c>
      <c r="C63" s="11" t="s">
        <v>145</v>
      </c>
      <c r="D63" s="1" t="s">
        <v>146</v>
      </c>
      <c r="E63" s="15" t="s">
        <v>113</v>
      </c>
      <c r="F63" s="12">
        <v>1704.21</v>
      </c>
      <c r="G63" s="13"/>
      <c r="H63" s="13">
        <v>1704.21</v>
      </c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1"/>
      <c r="AH63" s="11"/>
    </row>
    <row r="64" spans="1:34" x14ac:dyDescent="0.25">
      <c r="A64" s="62" t="s">
        <v>210</v>
      </c>
      <c r="B64" s="11" t="s">
        <v>147</v>
      </c>
      <c r="C64" s="11" t="s">
        <v>149</v>
      </c>
      <c r="D64" s="1" t="s">
        <v>72</v>
      </c>
      <c r="E64" s="15" t="s">
        <v>113</v>
      </c>
      <c r="F64" s="12">
        <v>515.98</v>
      </c>
      <c r="G64" s="13"/>
      <c r="H64" s="13">
        <v>515.98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1"/>
      <c r="AH64" s="11"/>
    </row>
    <row r="65" spans="1:34" x14ac:dyDescent="0.25">
      <c r="A65" s="62" t="s">
        <v>210</v>
      </c>
      <c r="B65" s="11" t="s">
        <v>147</v>
      </c>
      <c r="C65" s="11" t="s">
        <v>148</v>
      </c>
      <c r="D65" s="1" t="s">
        <v>72</v>
      </c>
      <c r="E65" s="15" t="s">
        <v>113</v>
      </c>
      <c r="F65" s="12">
        <v>284.35000000000002</v>
      </c>
      <c r="G65" s="13"/>
      <c r="H65" s="13">
        <v>284.35000000000002</v>
      </c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1"/>
      <c r="AH65" s="11"/>
    </row>
    <row r="66" spans="1:34" x14ac:dyDescent="0.25">
      <c r="A66" s="62" t="s">
        <v>210</v>
      </c>
      <c r="B66" s="11" t="s">
        <v>119</v>
      </c>
      <c r="C66" s="11" t="s">
        <v>150</v>
      </c>
      <c r="D66" s="1" t="s">
        <v>118</v>
      </c>
      <c r="E66" s="15" t="s">
        <v>113</v>
      </c>
      <c r="F66" s="12">
        <v>92.51</v>
      </c>
      <c r="G66" s="13"/>
      <c r="H66" s="13">
        <v>92.51</v>
      </c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1"/>
      <c r="AH66" s="11"/>
    </row>
    <row r="67" spans="1:34" x14ac:dyDescent="0.25">
      <c r="A67" s="62" t="s">
        <v>210</v>
      </c>
      <c r="B67" s="11" t="s">
        <v>119</v>
      </c>
      <c r="C67" s="11" t="s">
        <v>151</v>
      </c>
      <c r="D67" s="1" t="s">
        <v>118</v>
      </c>
      <c r="E67" s="15" t="s">
        <v>113</v>
      </c>
      <c r="F67" s="12">
        <v>69.38</v>
      </c>
      <c r="G67" s="13"/>
      <c r="H67" s="13">
        <v>69.38</v>
      </c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1"/>
      <c r="AH67" s="11"/>
    </row>
    <row r="68" spans="1:34" x14ac:dyDescent="0.25">
      <c r="A68" s="62" t="s">
        <v>210</v>
      </c>
      <c r="B68" s="11" t="s">
        <v>215</v>
      </c>
      <c r="C68" s="11" t="s">
        <v>216</v>
      </c>
      <c r="D68" s="1" t="s">
        <v>72</v>
      </c>
      <c r="E68" s="15" t="s">
        <v>113</v>
      </c>
      <c r="F68" s="12">
        <v>59.4</v>
      </c>
      <c r="G68" s="13">
        <v>9.9</v>
      </c>
      <c r="H68" s="13"/>
      <c r="I68" s="13"/>
      <c r="J68" s="13">
        <v>49.5</v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1"/>
      <c r="AH68" s="11"/>
    </row>
    <row r="69" spans="1:34" x14ac:dyDescent="0.25">
      <c r="A69" s="62" t="s">
        <v>210</v>
      </c>
      <c r="B69" s="11" t="s">
        <v>176</v>
      </c>
      <c r="C69" s="11" t="s">
        <v>217</v>
      </c>
      <c r="D69" s="1" t="s">
        <v>72</v>
      </c>
      <c r="E69" s="15" t="s">
        <v>113</v>
      </c>
      <c r="F69" s="12">
        <v>6404.66</v>
      </c>
      <c r="G69" s="13">
        <v>1067.44</v>
      </c>
      <c r="H69" s="13"/>
      <c r="I69" s="13"/>
      <c r="J69" s="13"/>
      <c r="K69" s="13"/>
      <c r="L69" s="13"/>
      <c r="M69" s="13"/>
      <c r="N69" s="13"/>
      <c r="O69" s="13"/>
      <c r="P69" s="13"/>
      <c r="Q69" s="13">
        <v>5337.22</v>
      </c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1"/>
      <c r="AH69" s="11"/>
    </row>
    <row r="70" spans="1:34" x14ac:dyDescent="0.25">
      <c r="A70" s="62" t="s">
        <v>210</v>
      </c>
      <c r="B70" s="11" t="s">
        <v>201</v>
      </c>
      <c r="C70" s="11" t="s">
        <v>218</v>
      </c>
      <c r="D70" s="1" t="s">
        <v>72</v>
      </c>
      <c r="E70" s="15" t="s">
        <v>113</v>
      </c>
      <c r="F70" s="12">
        <v>46.89</v>
      </c>
      <c r="G70" s="13"/>
      <c r="H70" s="13"/>
      <c r="I70" s="13"/>
      <c r="J70" s="13">
        <v>46.89</v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1"/>
      <c r="AH70" s="11"/>
    </row>
    <row r="71" spans="1:34" x14ac:dyDescent="0.25">
      <c r="A71" s="62" t="s">
        <v>210</v>
      </c>
      <c r="B71" s="11" t="s">
        <v>221</v>
      </c>
      <c r="C71" s="11" t="s">
        <v>222</v>
      </c>
      <c r="D71" s="1" t="s">
        <v>72</v>
      </c>
      <c r="E71" s="15" t="s">
        <v>113</v>
      </c>
      <c r="F71" s="12">
        <v>123.11</v>
      </c>
      <c r="G71" s="13">
        <v>20.52</v>
      </c>
      <c r="H71" s="13"/>
      <c r="I71" s="13"/>
      <c r="J71" s="13">
        <v>102.59</v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1"/>
      <c r="AH71" s="11"/>
    </row>
    <row r="72" spans="1:34" x14ac:dyDescent="0.25">
      <c r="A72" s="62" t="s">
        <v>210</v>
      </c>
      <c r="B72" s="11" t="s">
        <v>114</v>
      </c>
      <c r="C72" s="11" t="s">
        <v>223</v>
      </c>
      <c r="D72" s="1" t="s">
        <v>118</v>
      </c>
      <c r="E72" s="15" t="s">
        <v>113</v>
      </c>
      <c r="F72" s="12">
        <v>8.5</v>
      </c>
      <c r="G72" s="13"/>
      <c r="H72" s="13"/>
      <c r="I72" s="13"/>
      <c r="J72" s="13"/>
      <c r="K72" s="13">
        <v>8.5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1"/>
      <c r="AH72" s="11"/>
    </row>
    <row r="73" spans="1:34" x14ac:dyDescent="0.25">
      <c r="A73" s="62" t="s">
        <v>210</v>
      </c>
      <c r="B73" s="11" t="s">
        <v>224</v>
      </c>
      <c r="C73" s="11" t="s">
        <v>225</v>
      </c>
      <c r="D73" s="1" t="s">
        <v>72</v>
      </c>
      <c r="E73" s="15" t="s">
        <v>113</v>
      </c>
      <c r="F73" s="12">
        <v>570</v>
      </c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>
        <v>570</v>
      </c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1"/>
      <c r="AH73" s="11"/>
    </row>
    <row r="74" spans="1:34" x14ac:dyDescent="0.25">
      <c r="A74" s="62" t="s">
        <v>210</v>
      </c>
      <c r="B74" s="11" t="s">
        <v>133</v>
      </c>
      <c r="C74" s="11" t="s">
        <v>225</v>
      </c>
      <c r="D74" s="1" t="s">
        <v>72</v>
      </c>
      <c r="E74" s="15" t="s">
        <v>113</v>
      </c>
      <c r="F74" s="12">
        <v>580</v>
      </c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>
        <v>580</v>
      </c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1"/>
      <c r="AH74" s="11"/>
    </row>
    <row r="75" spans="1:34" x14ac:dyDescent="0.25">
      <c r="A75" s="62" t="s">
        <v>210</v>
      </c>
      <c r="B75" s="11" t="s">
        <v>226</v>
      </c>
      <c r="C75" s="11" t="s">
        <v>227</v>
      </c>
      <c r="D75" s="1" t="s">
        <v>72</v>
      </c>
      <c r="E75" s="15" t="s">
        <v>113</v>
      </c>
      <c r="F75" s="12">
        <v>23.75</v>
      </c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>
        <v>23.75</v>
      </c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1"/>
      <c r="AH75" s="11"/>
    </row>
    <row r="76" spans="1:34" x14ac:dyDescent="0.25">
      <c r="A76" s="62" t="s">
        <v>210</v>
      </c>
      <c r="B76" s="11" t="s">
        <v>79</v>
      </c>
      <c r="C76" s="11" t="s">
        <v>229</v>
      </c>
      <c r="D76" s="1" t="s">
        <v>72</v>
      </c>
      <c r="E76" s="15" t="s">
        <v>113</v>
      </c>
      <c r="F76" s="12">
        <v>526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>
        <v>526</v>
      </c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1"/>
      <c r="AH76" s="11"/>
    </row>
    <row r="77" spans="1:34" x14ac:dyDescent="0.25">
      <c r="A77" s="62" t="s">
        <v>210</v>
      </c>
      <c r="B77" s="11" t="s">
        <v>137</v>
      </c>
      <c r="C77" s="11" t="s">
        <v>18</v>
      </c>
      <c r="D77" s="1" t="s">
        <v>118</v>
      </c>
      <c r="E77" s="15" t="s">
        <v>113</v>
      </c>
      <c r="F77" s="12">
        <v>30</v>
      </c>
      <c r="G77" s="13">
        <v>5</v>
      </c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>
        <v>25</v>
      </c>
      <c r="AB77" s="13"/>
      <c r="AC77" s="13"/>
      <c r="AD77" s="13"/>
      <c r="AE77" s="13"/>
      <c r="AF77" s="13"/>
      <c r="AG77" s="11"/>
      <c r="AH77" s="11"/>
    </row>
    <row r="78" spans="1:34" x14ac:dyDescent="0.25">
      <c r="A78" s="62" t="s">
        <v>210</v>
      </c>
      <c r="B78" s="11" t="s">
        <v>201</v>
      </c>
      <c r="C78" s="11" t="s">
        <v>233</v>
      </c>
      <c r="D78" s="1" t="s">
        <v>118</v>
      </c>
      <c r="E78" s="15" t="s">
        <v>113</v>
      </c>
      <c r="F78" s="12">
        <v>15</v>
      </c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>
        <v>15</v>
      </c>
      <c r="AA78" s="13"/>
      <c r="AB78" s="13"/>
      <c r="AC78" s="13"/>
      <c r="AD78" s="13"/>
      <c r="AE78" s="13"/>
      <c r="AF78" s="13"/>
      <c r="AG78" s="11"/>
      <c r="AH78" s="11"/>
    </row>
    <row r="79" spans="1:34" x14ac:dyDescent="0.25">
      <c r="A79" s="62" t="s">
        <v>210</v>
      </c>
      <c r="B79" s="11" t="s">
        <v>137</v>
      </c>
      <c r="C79" s="11" t="s">
        <v>125</v>
      </c>
      <c r="D79" s="1" t="s">
        <v>118</v>
      </c>
      <c r="E79" s="15" t="s">
        <v>113</v>
      </c>
      <c r="F79" s="12">
        <v>14.4</v>
      </c>
      <c r="G79" s="13">
        <v>2.4</v>
      </c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>
        <v>12</v>
      </c>
      <c r="AB79" s="13"/>
      <c r="AC79" s="13"/>
      <c r="AD79" s="13"/>
      <c r="AE79" s="13"/>
      <c r="AF79" s="13"/>
      <c r="AG79" s="11"/>
      <c r="AH79" s="11"/>
    </row>
    <row r="80" spans="1:34" x14ac:dyDescent="0.25">
      <c r="A80" s="62"/>
      <c r="B80" s="11"/>
      <c r="C80" s="11"/>
      <c r="D80" s="1"/>
      <c r="E80" s="15"/>
      <c r="F80" s="12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1"/>
      <c r="AH80" s="11"/>
    </row>
    <row r="81" spans="1:34" x14ac:dyDescent="0.25">
      <c r="A81" s="62" t="s">
        <v>230</v>
      </c>
      <c r="B81" s="11" t="s">
        <v>15</v>
      </c>
      <c r="C81" s="11" t="s">
        <v>145</v>
      </c>
      <c r="D81" s="1" t="s">
        <v>72</v>
      </c>
      <c r="E81" s="15" t="s">
        <v>113</v>
      </c>
      <c r="F81" s="12">
        <v>1704.21</v>
      </c>
      <c r="G81" s="13"/>
      <c r="H81" s="13">
        <v>1704.21</v>
      </c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1"/>
      <c r="AH81" s="11"/>
    </row>
    <row r="82" spans="1:34" x14ac:dyDescent="0.25">
      <c r="A82" s="62" t="s">
        <v>230</v>
      </c>
      <c r="B82" s="11" t="s">
        <v>147</v>
      </c>
      <c r="C82" s="11" t="s">
        <v>149</v>
      </c>
      <c r="D82" s="1" t="s">
        <v>72</v>
      </c>
      <c r="E82" s="15" t="s">
        <v>113</v>
      </c>
      <c r="F82" s="12">
        <v>515.98</v>
      </c>
      <c r="G82" s="13"/>
      <c r="H82" s="13">
        <v>515.98</v>
      </c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1"/>
      <c r="AH82" s="11"/>
    </row>
    <row r="83" spans="1:34" x14ac:dyDescent="0.25">
      <c r="A83" s="62" t="s">
        <v>230</v>
      </c>
      <c r="B83" s="11" t="s">
        <v>147</v>
      </c>
      <c r="C83" s="11" t="s">
        <v>148</v>
      </c>
      <c r="D83" s="1" t="s">
        <v>72</v>
      </c>
      <c r="E83" s="15" t="s">
        <v>113</v>
      </c>
      <c r="F83" s="12">
        <v>284.35000000000002</v>
      </c>
      <c r="G83" s="13"/>
      <c r="H83" s="13">
        <v>284.35000000000002</v>
      </c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1"/>
      <c r="AH83" s="11"/>
    </row>
    <row r="84" spans="1:34" x14ac:dyDescent="0.25">
      <c r="A84" s="62" t="s">
        <v>230</v>
      </c>
      <c r="B84" s="11" t="s">
        <v>119</v>
      </c>
      <c r="C84" s="11" t="s">
        <v>150</v>
      </c>
      <c r="D84" s="1" t="s">
        <v>118</v>
      </c>
      <c r="E84" s="15" t="s">
        <v>113</v>
      </c>
      <c r="F84" s="12">
        <v>92.51</v>
      </c>
      <c r="G84" s="13"/>
      <c r="H84" s="13">
        <v>92.51</v>
      </c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1"/>
      <c r="AH84" s="11"/>
    </row>
    <row r="85" spans="1:34" x14ac:dyDescent="0.25">
      <c r="A85" s="62" t="s">
        <v>230</v>
      </c>
      <c r="B85" s="11" t="s">
        <v>119</v>
      </c>
      <c r="C85" s="11" t="s">
        <v>151</v>
      </c>
      <c r="D85" s="1" t="s">
        <v>118</v>
      </c>
      <c r="E85" s="15" t="s">
        <v>113</v>
      </c>
      <c r="F85" s="12">
        <v>69.38</v>
      </c>
      <c r="G85" s="13"/>
      <c r="H85" s="13">
        <v>69.38</v>
      </c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1"/>
      <c r="AH85" s="11"/>
    </row>
    <row r="86" spans="1:34" x14ac:dyDescent="0.25">
      <c r="A86" s="62" t="s">
        <v>230</v>
      </c>
      <c r="B86" s="11" t="s">
        <v>176</v>
      </c>
      <c r="C86" s="11" t="s">
        <v>231</v>
      </c>
      <c r="D86" s="1" t="s">
        <v>72</v>
      </c>
      <c r="E86" s="15" t="s">
        <v>113</v>
      </c>
      <c r="F86" s="12">
        <v>6404.66</v>
      </c>
      <c r="G86" s="13">
        <v>1067.44</v>
      </c>
      <c r="H86" s="13"/>
      <c r="I86" s="13"/>
      <c r="J86" s="13"/>
      <c r="K86" s="13"/>
      <c r="L86" s="13"/>
      <c r="M86" s="13"/>
      <c r="N86" s="13"/>
      <c r="O86" s="13"/>
      <c r="P86" s="13"/>
      <c r="Q86" s="13">
        <v>5337.22</v>
      </c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1"/>
      <c r="AH86" s="11"/>
    </row>
    <row r="87" spans="1:34" x14ac:dyDescent="0.25">
      <c r="A87" s="62" t="s">
        <v>230</v>
      </c>
      <c r="B87" s="11" t="s">
        <v>79</v>
      </c>
      <c r="C87" s="11" t="s">
        <v>232</v>
      </c>
      <c r="D87" s="1" t="s">
        <v>72</v>
      </c>
      <c r="E87" s="15" t="s">
        <v>113</v>
      </c>
      <c r="F87" s="12">
        <v>24</v>
      </c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>
        <v>24</v>
      </c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1"/>
      <c r="AH87" s="11"/>
    </row>
    <row r="88" spans="1:34" x14ac:dyDescent="0.25">
      <c r="A88" s="62" t="s">
        <v>230</v>
      </c>
      <c r="B88" s="11" t="s">
        <v>137</v>
      </c>
      <c r="C88" s="11" t="s">
        <v>18</v>
      </c>
      <c r="D88" s="1" t="s">
        <v>118</v>
      </c>
      <c r="E88" s="15" t="s">
        <v>113</v>
      </c>
      <c r="F88" s="12">
        <v>30</v>
      </c>
      <c r="G88" s="13">
        <v>5</v>
      </c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>
        <v>25</v>
      </c>
      <c r="AB88" s="13"/>
      <c r="AC88" s="13"/>
      <c r="AD88" s="13"/>
      <c r="AE88" s="13"/>
      <c r="AF88" s="13"/>
      <c r="AG88" s="11"/>
      <c r="AH88" s="11"/>
    </row>
    <row r="89" spans="1:34" x14ac:dyDescent="0.25">
      <c r="A89" s="62" t="s">
        <v>230</v>
      </c>
      <c r="B89" s="11" t="s">
        <v>137</v>
      </c>
      <c r="C89" s="11" t="s">
        <v>125</v>
      </c>
      <c r="D89" s="1" t="s">
        <v>118</v>
      </c>
      <c r="E89" s="15" t="s">
        <v>113</v>
      </c>
      <c r="F89" s="12">
        <v>14.4</v>
      </c>
      <c r="G89" s="13">
        <v>2.4</v>
      </c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>
        <v>12</v>
      </c>
      <c r="AB89" s="13"/>
      <c r="AC89" s="13"/>
      <c r="AD89" s="13"/>
      <c r="AE89" s="13"/>
      <c r="AF89" s="13"/>
      <c r="AG89" s="11"/>
      <c r="AH89" s="11"/>
    </row>
    <row r="90" spans="1:34" x14ac:dyDescent="0.25">
      <c r="A90" s="62" t="s">
        <v>230</v>
      </c>
      <c r="B90" s="11" t="s">
        <v>235</v>
      </c>
      <c r="C90" s="11" t="s">
        <v>236</v>
      </c>
      <c r="D90" s="1" t="s">
        <v>72</v>
      </c>
      <c r="E90" s="15" t="s">
        <v>113</v>
      </c>
      <c r="F90" s="12">
        <v>150</v>
      </c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>
        <v>150</v>
      </c>
      <c r="Z90" s="13"/>
      <c r="AA90" s="13"/>
      <c r="AB90" s="13"/>
      <c r="AC90" s="13"/>
      <c r="AD90" s="13"/>
      <c r="AE90" s="13"/>
      <c r="AF90" s="13"/>
      <c r="AG90" s="11"/>
      <c r="AH90" s="11"/>
    </row>
    <row r="91" spans="1:34" x14ac:dyDescent="0.25">
      <c r="A91" s="62" t="s">
        <v>230</v>
      </c>
      <c r="B91" s="11" t="s">
        <v>235</v>
      </c>
      <c r="C91" s="11" t="s">
        <v>238</v>
      </c>
      <c r="D91" s="1" t="s">
        <v>72</v>
      </c>
      <c r="E91" s="15" t="s">
        <v>113</v>
      </c>
      <c r="F91" s="12">
        <v>225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>
        <v>225</v>
      </c>
      <c r="Z91" s="13"/>
      <c r="AA91" s="13"/>
      <c r="AB91" s="13"/>
      <c r="AC91" s="13"/>
      <c r="AD91" s="13"/>
      <c r="AE91" s="13"/>
      <c r="AF91" s="13"/>
      <c r="AG91" s="11"/>
      <c r="AH91" s="11"/>
    </row>
    <row r="92" spans="1:34" x14ac:dyDescent="0.25">
      <c r="A92" s="62" t="s">
        <v>230</v>
      </c>
      <c r="B92" s="11" t="s">
        <v>114</v>
      </c>
      <c r="C92" s="11" t="s">
        <v>223</v>
      </c>
      <c r="D92" s="1" t="s">
        <v>118</v>
      </c>
      <c r="E92" s="15" t="s">
        <v>113</v>
      </c>
      <c r="F92" s="12">
        <v>8.5</v>
      </c>
      <c r="G92" s="13"/>
      <c r="H92" s="13"/>
      <c r="I92" s="13"/>
      <c r="J92" s="13"/>
      <c r="K92" s="13">
        <v>8.5</v>
      </c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1"/>
      <c r="AH92" s="11"/>
    </row>
    <row r="93" spans="1:34" x14ac:dyDescent="0.25">
      <c r="A93" s="62" t="s">
        <v>230</v>
      </c>
      <c r="B93" s="11" t="s">
        <v>79</v>
      </c>
      <c r="C93" s="11" t="s">
        <v>245</v>
      </c>
      <c r="D93" s="1" t="s">
        <v>72</v>
      </c>
      <c r="E93" s="15" t="s">
        <v>113</v>
      </c>
      <c r="F93" s="12">
        <v>882</v>
      </c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>
        <v>882</v>
      </c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1"/>
      <c r="AH93" s="11"/>
    </row>
    <row r="94" spans="1:34" x14ac:dyDescent="0.25">
      <c r="A94" s="62" t="s">
        <v>230</v>
      </c>
      <c r="B94" s="11" t="s">
        <v>247</v>
      </c>
      <c r="C94" s="11" t="s">
        <v>248</v>
      </c>
      <c r="D94" s="1" t="s">
        <v>126</v>
      </c>
      <c r="E94" s="15" t="s">
        <v>113</v>
      </c>
      <c r="F94" s="12">
        <v>12.97</v>
      </c>
      <c r="G94" s="13"/>
      <c r="H94" s="13"/>
      <c r="I94" s="13"/>
      <c r="J94" s="13">
        <v>12.97</v>
      </c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1"/>
      <c r="AH94" s="11"/>
    </row>
    <row r="95" spans="1:34" x14ac:dyDescent="0.25">
      <c r="A95" s="62"/>
      <c r="B95" s="11"/>
      <c r="C95" s="11"/>
      <c r="D95" s="1"/>
      <c r="E95" s="15"/>
      <c r="F95" s="12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1"/>
      <c r="AH95" s="11"/>
    </row>
    <row r="96" spans="1:34" x14ac:dyDescent="0.25">
      <c r="A96" s="62" t="s">
        <v>239</v>
      </c>
      <c r="B96" s="11" t="s">
        <v>152</v>
      </c>
      <c r="C96" s="11" t="s">
        <v>237</v>
      </c>
      <c r="D96" s="1" t="s">
        <v>118</v>
      </c>
      <c r="E96" s="15" t="s">
        <v>113</v>
      </c>
      <c r="F96" s="12">
        <v>422.68</v>
      </c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>
        <v>422.68</v>
      </c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1"/>
      <c r="AH96" s="11"/>
    </row>
    <row r="97" spans="1:34" x14ac:dyDescent="0.25">
      <c r="A97" s="62" t="s">
        <v>239</v>
      </c>
      <c r="B97" s="11" t="s">
        <v>15</v>
      </c>
      <c r="C97" s="11" t="s">
        <v>145</v>
      </c>
      <c r="D97" s="1" t="s">
        <v>72</v>
      </c>
      <c r="E97" s="15" t="s">
        <v>113</v>
      </c>
      <c r="F97" s="12">
        <v>1754.28</v>
      </c>
      <c r="G97" s="13"/>
      <c r="H97" s="13">
        <v>1754.28</v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1"/>
      <c r="AH97" s="11"/>
    </row>
    <row r="98" spans="1:34" x14ac:dyDescent="0.25">
      <c r="A98" s="62" t="s">
        <v>239</v>
      </c>
      <c r="B98" s="11" t="s">
        <v>147</v>
      </c>
      <c r="C98" s="11" t="s">
        <v>149</v>
      </c>
      <c r="D98" s="1" t="s">
        <v>72</v>
      </c>
      <c r="E98" s="15" t="s">
        <v>113</v>
      </c>
      <c r="F98" s="12">
        <v>535.79999999999995</v>
      </c>
      <c r="G98" s="13"/>
      <c r="H98" s="13">
        <v>535.79999999999995</v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1"/>
      <c r="AH98" s="11"/>
    </row>
    <row r="99" spans="1:34" x14ac:dyDescent="0.25">
      <c r="A99" s="62" t="s">
        <v>239</v>
      </c>
      <c r="B99" s="11" t="s">
        <v>147</v>
      </c>
      <c r="C99" s="11" t="s">
        <v>148</v>
      </c>
      <c r="D99" s="1" t="s">
        <v>72</v>
      </c>
      <c r="E99" s="15" t="s">
        <v>113</v>
      </c>
      <c r="F99" s="12">
        <v>295.27</v>
      </c>
      <c r="G99" s="13"/>
      <c r="H99" s="13">
        <v>295.27</v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1"/>
      <c r="AH99" s="11"/>
    </row>
    <row r="100" spans="1:34" x14ac:dyDescent="0.25">
      <c r="A100" s="62" t="s">
        <v>239</v>
      </c>
      <c r="B100" s="11" t="s">
        <v>119</v>
      </c>
      <c r="C100" s="11" t="s">
        <v>150</v>
      </c>
      <c r="D100" s="1" t="s">
        <v>118</v>
      </c>
      <c r="E100" s="15" t="s">
        <v>113</v>
      </c>
      <c r="F100" s="12">
        <v>95.42</v>
      </c>
      <c r="G100" s="13"/>
      <c r="H100" s="13">
        <v>95.42</v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1"/>
      <c r="AH100" s="11"/>
    </row>
    <row r="101" spans="1:34" x14ac:dyDescent="0.25">
      <c r="A101" s="62" t="s">
        <v>239</v>
      </c>
      <c r="B101" s="11" t="s">
        <v>119</v>
      </c>
      <c r="C101" s="11" t="s">
        <v>151</v>
      </c>
      <c r="D101" s="1" t="s">
        <v>118</v>
      </c>
      <c r="E101" s="15" t="s">
        <v>113</v>
      </c>
      <c r="F101" s="12">
        <v>71.56</v>
      </c>
      <c r="G101" s="13"/>
      <c r="H101" s="13">
        <v>71.56</v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1"/>
      <c r="AH101" s="11"/>
    </row>
    <row r="102" spans="1:34" x14ac:dyDescent="0.25">
      <c r="A102" s="62" t="s">
        <v>239</v>
      </c>
      <c r="B102" s="11" t="s">
        <v>176</v>
      </c>
      <c r="C102" s="11" t="s">
        <v>240</v>
      </c>
      <c r="D102" s="1" t="s">
        <v>72</v>
      </c>
      <c r="E102" s="15" t="s">
        <v>113</v>
      </c>
      <c r="F102" s="12">
        <v>6404.66</v>
      </c>
      <c r="G102" s="13">
        <v>1067.44</v>
      </c>
      <c r="H102" s="13"/>
      <c r="I102" s="13"/>
      <c r="J102" s="13"/>
      <c r="K102" s="13"/>
      <c r="L102" s="13"/>
      <c r="M102" s="13"/>
      <c r="N102" s="13"/>
      <c r="O102" s="13"/>
      <c r="P102" s="13"/>
      <c r="Q102" s="13">
        <v>5337.22</v>
      </c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1"/>
      <c r="AH102" s="11"/>
    </row>
    <row r="103" spans="1:34" x14ac:dyDescent="0.25">
      <c r="A103" s="62" t="s">
        <v>239</v>
      </c>
      <c r="B103" s="11" t="s">
        <v>15</v>
      </c>
      <c r="C103" s="11" t="s">
        <v>241</v>
      </c>
      <c r="D103" s="1" t="s">
        <v>72</v>
      </c>
      <c r="E103" s="15" t="s">
        <v>113</v>
      </c>
      <c r="F103" s="12">
        <v>302.39999999999998</v>
      </c>
      <c r="G103" s="13"/>
      <c r="H103" s="13">
        <v>302.39999999999998</v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1"/>
      <c r="AH103" s="11"/>
    </row>
    <row r="104" spans="1:34" x14ac:dyDescent="0.25">
      <c r="A104" s="62" t="s">
        <v>239</v>
      </c>
      <c r="B104" s="11" t="s">
        <v>137</v>
      </c>
      <c r="C104" s="11" t="s">
        <v>242</v>
      </c>
      <c r="D104" s="1" t="s">
        <v>118</v>
      </c>
      <c r="E104" s="15" t="s">
        <v>113</v>
      </c>
      <c r="F104" s="12">
        <v>14.4</v>
      </c>
      <c r="G104" s="13">
        <v>2.4</v>
      </c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>
        <v>12</v>
      </c>
      <c r="AB104" s="13"/>
      <c r="AC104" s="13"/>
      <c r="AD104" s="13"/>
      <c r="AE104" s="13"/>
      <c r="AF104" s="13"/>
      <c r="AG104" s="11"/>
      <c r="AH104" s="11"/>
    </row>
    <row r="105" spans="1:34" x14ac:dyDescent="0.25">
      <c r="A105" s="62" t="s">
        <v>239</v>
      </c>
      <c r="B105" s="11" t="s">
        <v>197</v>
      </c>
      <c r="C105" s="11" t="s">
        <v>243</v>
      </c>
      <c r="D105" s="1" t="s">
        <v>72</v>
      </c>
      <c r="E105" s="15" t="s">
        <v>113</v>
      </c>
      <c r="F105" s="12">
        <v>100</v>
      </c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>
        <v>100</v>
      </c>
      <c r="AB105" s="13"/>
      <c r="AC105" s="13"/>
      <c r="AD105" s="13"/>
      <c r="AE105" s="13"/>
      <c r="AF105" s="13"/>
      <c r="AG105" s="11"/>
      <c r="AH105" s="11"/>
    </row>
    <row r="106" spans="1:34" x14ac:dyDescent="0.25">
      <c r="A106" s="62" t="s">
        <v>239</v>
      </c>
      <c r="B106" s="11" t="s">
        <v>14</v>
      </c>
      <c r="C106" s="11" t="s">
        <v>244</v>
      </c>
      <c r="D106" s="1" t="s">
        <v>72</v>
      </c>
      <c r="E106" s="15" t="s">
        <v>113</v>
      </c>
      <c r="F106" s="12">
        <v>247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>
        <v>247</v>
      </c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1"/>
      <c r="AH106" s="11"/>
    </row>
    <row r="107" spans="1:34" x14ac:dyDescent="0.25">
      <c r="A107" s="62" t="s">
        <v>239</v>
      </c>
      <c r="B107" s="11" t="s">
        <v>171</v>
      </c>
      <c r="C107" s="11" t="s">
        <v>179</v>
      </c>
      <c r="D107" s="1" t="s">
        <v>126</v>
      </c>
      <c r="E107" s="15" t="s">
        <v>113</v>
      </c>
      <c r="F107" s="12">
        <v>24.49</v>
      </c>
      <c r="G107" s="13">
        <v>4.08</v>
      </c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1"/>
      <c r="AH107" s="11">
        <v>20.41</v>
      </c>
    </row>
    <row r="108" spans="1:34" x14ac:dyDescent="0.25">
      <c r="A108" s="62" t="s">
        <v>239</v>
      </c>
      <c r="B108" s="11" t="s">
        <v>247</v>
      </c>
      <c r="C108" s="11" t="s">
        <v>248</v>
      </c>
      <c r="D108" s="1" t="s">
        <v>126</v>
      </c>
      <c r="E108" s="15" t="s">
        <v>113</v>
      </c>
      <c r="F108" s="12">
        <v>12.97</v>
      </c>
      <c r="G108" s="13"/>
      <c r="H108" s="13"/>
      <c r="I108" s="13"/>
      <c r="J108" s="13">
        <v>12.97</v>
      </c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1"/>
      <c r="AH108" s="11"/>
    </row>
    <row r="109" spans="1:34" x14ac:dyDescent="0.25">
      <c r="A109" s="62" t="s">
        <v>239</v>
      </c>
      <c r="B109" s="11" t="s">
        <v>249</v>
      </c>
      <c r="C109" s="11" t="s">
        <v>250</v>
      </c>
      <c r="D109" s="1" t="s">
        <v>72</v>
      </c>
      <c r="E109" s="15" t="s">
        <v>113</v>
      </c>
      <c r="F109" s="12">
        <v>75</v>
      </c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>
        <v>75</v>
      </c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1"/>
      <c r="AH109" s="11"/>
    </row>
    <row r="110" spans="1:34" x14ac:dyDescent="0.25">
      <c r="A110" s="62" t="s">
        <v>239</v>
      </c>
      <c r="B110" s="11" t="s">
        <v>114</v>
      </c>
      <c r="C110" s="11" t="s">
        <v>251</v>
      </c>
      <c r="D110" s="1" t="s">
        <v>118</v>
      </c>
      <c r="E110" s="15" t="s">
        <v>113</v>
      </c>
      <c r="F110" s="12">
        <v>8.5</v>
      </c>
      <c r="G110" s="13"/>
      <c r="H110" s="13"/>
      <c r="I110" s="13"/>
      <c r="J110" s="13"/>
      <c r="K110" s="13">
        <v>8.5</v>
      </c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1"/>
      <c r="AH110" s="11"/>
    </row>
    <row r="111" spans="1:34" x14ac:dyDescent="0.25">
      <c r="A111" s="62" t="s">
        <v>239</v>
      </c>
      <c r="B111" s="11" t="s">
        <v>152</v>
      </c>
      <c r="C111" s="11" t="s">
        <v>252</v>
      </c>
      <c r="D111" s="1" t="s">
        <v>118</v>
      </c>
      <c r="E111" s="15" t="s">
        <v>113</v>
      </c>
      <c r="F111" s="12">
        <v>645.07000000000005</v>
      </c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645.07000000000005</v>
      </c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1"/>
      <c r="AH111" s="11"/>
    </row>
    <row r="112" spans="1:34" x14ac:dyDescent="0.25">
      <c r="A112" s="62" t="s">
        <v>239</v>
      </c>
      <c r="B112" s="11" t="s">
        <v>79</v>
      </c>
      <c r="C112" s="11" t="s">
        <v>253</v>
      </c>
      <c r="D112" s="1" t="s">
        <v>72</v>
      </c>
      <c r="E112" s="15" t="s">
        <v>113</v>
      </c>
      <c r="F112" s="12">
        <v>295</v>
      </c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>
        <v>295</v>
      </c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1"/>
      <c r="AH112" s="11"/>
    </row>
    <row r="113" spans="1:34" x14ac:dyDescent="0.25">
      <c r="A113" s="62" t="s">
        <v>239</v>
      </c>
      <c r="B113" s="11" t="s">
        <v>254</v>
      </c>
      <c r="C113" s="11" t="s">
        <v>74</v>
      </c>
      <c r="D113" s="1" t="s">
        <v>118</v>
      </c>
      <c r="E113" s="15" t="s">
        <v>113</v>
      </c>
      <c r="F113" s="12">
        <v>13.05</v>
      </c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>
        <v>13.05</v>
      </c>
      <c r="AA113" s="13"/>
      <c r="AB113" s="13"/>
      <c r="AC113" s="13"/>
      <c r="AD113" s="13"/>
      <c r="AE113" s="13"/>
      <c r="AF113" s="13"/>
      <c r="AG113" s="11"/>
      <c r="AH113" s="11"/>
    </row>
    <row r="114" spans="1:34" x14ac:dyDescent="0.25">
      <c r="A114" s="62" t="s">
        <v>239</v>
      </c>
      <c r="B114" s="11" t="s">
        <v>185</v>
      </c>
      <c r="C114" s="11" t="s">
        <v>255</v>
      </c>
      <c r="D114" s="1" t="s">
        <v>72</v>
      </c>
      <c r="E114" s="15" t="s">
        <v>113</v>
      </c>
      <c r="F114" s="12">
        <v>248.3</v>
      </c>
      <c r="G114" s="13">
        <v>41.38</v>
      </c>
      <c r="H114" s="13"/>
      <c r="I114" s="13"/>
      <c r="J114" s="13">
        <v>206.92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1"/>
      <c r="AH114" s="11"/>
    </row>
    <row r="115" spans="1:34" x14ac:dyDescent="0.25">
      <c r="A115" s="62"/>
      <c r="B115" s="11"/>
      <c r="C115" s="11"/>
      <c r="D115" s="1"/>
      <c r="E115" s="15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1"/>
      <c r="AH115" s="11"/>
    </row>
    <row r="116" spans="1:34" x14ac:dyDescent="0.25">
      <c r="A116" s="62" t="s">
        <v>256</v>
      </c>
      <c r="B116" s="11" t="s">
        <v>15</v>
      </c>
      <c r="C116" s="11" t="s">
        <v>145</v>
      </c>
      <c r="D116" s="1" t="s">
        <v>72</v>
      </c>
      <c r="E116" s="15" t="s">
        <v>113</v>
      </c>
      <c r="F116" s="12">
        <v>1754.28</v>
      </c>
      <c r="G116" s="13"/>
      <c r="H116" s="13">
        <v>1754.28</v>
      </c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1"/>
      <c r="AH116" s="11"/>
    </row>
    <row r="117" spans="1:34" x14ac:dyDescent="0.25">
      <c r="A117" s="62" t="s">
        <v>256</v>
      </c>
      <c r="B117" s="11" t="s">
        <v>147</v>
      </c>
      <c r="C117" s="11" t="s">
        <v>149</v>
      </c>
      <c r="D117" s="1" t="s">
        <v>72</v>
      </c>
      <c r="E117" s="15" t="s">
        <v>113</v>
      </c>
      <c r="F117" s="12">
        <v>535.79999999999995</v>
      </c>
      <c r="G117" s="13"/>
      <c r="H117" s="13">
        <v>535.79999999999995</v>
      </c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1"/>
      <c r="AH117" s="11"/>
    </row>
    <row r="118" spans="1:34" x14ac:dyDescent="0.25">
      <c r="A118" s="62" t="s">
        <v>256</v>
      </c>
      <c r="B118" s="11" t="s">
        <v>147</v>
      </c>
      <c r="C118" s="11" t="s">
        <v>148</v>
      </c>
      <c r="D118" s="1" t="s">
        <v>72</v>
      </c>
      <c r="E118" s="15" t="s">
        <v>113</v>
      </c>
      <c r="F118" s="12">
        <v>295.27</v>
      </c>
      <c r="G118" s="13"/>
      <c r="H118" s="13">
        <v>295.27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1"/>
      <c r="AH118" s="11"/>
    </row>
    <row r="119" spans="1:34" x14ac:dyDescent="0.25">
      <c r="A119" s="62" t="s">
        <v>256</v>
      </c>
      <c r="B119" s="11" t="s">
        <v>119</v>
      </c>
      <c r="C119" s="11" t="s">
        <v>150</v>
      </c>
      <c r="D119" s="1" t="s">
        <v>118</v>
      </c>
      <c r="E119" s="15" t="s">
        <v>113</v>
      </c>
      <c r="F119" s="12">
        <v>95.42</v>
      </c>
      <c r="G119" s="13"/>
      <c r="H119" s="13">
        <v>95.42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1"/>
      <c r="AH119" s="11"/>
    </row>
    <row r="120" spans="1:34" x14ac:dyDescent="0.25">
      <c r="A120" s="62" t="s">
        <v>256</v>
      </c>
      <c r="B120" s="11" t="s">
        <v>119</v>
      </c>
      <c r="C120" s="11" t="s">
        <v>151</v>
      </c>
      <c r="D120" s="1" t="s">
        <v>118</v>
      </c>
      <c r="E120" s="15" t="s">
        <v>113</v>
      </c>
      <c r="F120" s="12">
        <v>71.56</v>
      </c>
      <c r="G120" s="13"/>
      <c r="H120" s="13">
        <v>71.56</v>
      </c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1"/>
      <c r="AH120" s="11"/>
    </row>
    <row r="121" spans="1:34" x14ac:dyDescent="0.25">
      <c r="A121" s="62" t="s">
        <v>256</v>
      </c>
      <c r="B121" s="11" t="s">
        <v>176</v>
      </c>
      <c r="C121" s="11" t="s">
        <v>257</v>
      </c>
      <c r="D121" s="1" t="s">
        <v>72</v>
      </c>
      <c r="E121" s="15" t="s">
        <v>113</v>
      </c>
      <c r="F121" s="12">
        <v>6404.66</v>
      </c>
      <c r="G121" s="13">
        <v>1067.44</v>
      </c>
      <c r="H121" s="13"/>
      <c r="I121" s="13"/>
      <c r="J121" s="13"/>
      <c r="K121" s="13"/>
      <c r="L121" s="13"/>
      <c r="M121" s="13"/>
      <c r="N121" s="13"/>
      <c r="O121" s="13"/>
      <c r="P121" s="13"/>
      <c r="Q121" s="13">
        <v>5337.22</v>
      </c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1"/>
      <c r="AH121" s="11"/>
    </row>
    <row r="122" spans="1:34" x14ac:dyDescent="0.25">
      <c r="A122" s="62" t="s">
        <v>256</v>
      </c>
      <c r="B122" s="11" t="s">
        <v>137</v>
      </c>
      <c r="C122" s="11" t="s">
        <v>242</v>
      </c>
      <c r="D122" s="1" t="s">
        <v>118</v>
      </c>
      <c r="E122" s="15" t="s">
        <v>113</v>
      </c>
      <c r="F122" s="12">
        <v>14.4</v>
      </c>
      <c r="G122" s="13">
        <v>2.4</v>
      </c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>
        <v>12</v>
      </c>
      <c r="AB122" s="13"/>
      <c r="AC122" s="13"/>
      <c r="AD122" s="13"/>
      <c r="AE122" s="13"/>
      <c r="AF122" s="13"/>
      <c r="AG122" s="11"/>
      <c r="AH122" s="11"/>
    </row>
    <row r="123" spans="1:34" x14ac:dyDescent="0.25">
      <c r="A123" s="62" t="s">
        <v>256</v>
      </c>
      <c r="B123" s="11" t="s">
        <v>201</v>
      </c>
      <c r="C123" s="11" t="s">
        <v>74</v>
      </c>
      <c r="D123" s="1" t="s">
        <v>118</v>
      </c>
      <c r="E123" s="15" t="s">
        <v>113</v>
      </c>
      <c r="F123" s="12">
        <v>15</v>
      </c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>
        <v>15</v>
      </c>
      <c r="AA123" s="13"/>
      <c r="AB123" s="13"/>
      <c r="AC123" s="13"/>
      <c r="AD123" s="13"/>
      <c r="AE123" s="13"/>
      <c r="AF123" s="13"/>
      <c r="AG123" s="11"/>
      <c r="AH123" s="11"/>
    </row>
    <row r="124" spans="1:34" x14ac:dyDescent="0.25">
      <c r="A124" s="62" t="s">
        <v>256</v>
      </c>
      <c r="B124" s="11" t="s">
        <v>79</v>
      </c>
      <c r="C124" s="11" t="s">
        <v>253</v>
      </c>
      <c r="D124" s="1" t="s">
        <v>72</v>
      </c>
      <c r="E124" s="15" t="s">
        <v>113</v>
      </c>
      <c r="F124" s="12">
        <v>717</v>
      </c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>
        <v>717</v>
      </c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1"/>
      <c r="AH124" s="11"/>
    </row>
    <row r="125" spans="1:34" x14ac:dyDescent="0.25">
      <c r="A125" s="62" t="s">
        <v>256</v>
      </c>
      <c r="B125" s="11" t="s">
        <v>114</v>
      </c>
      <c r="C125" s="11" t="s">
        <v>223</v>
      </c>
      <c r="D125" s="1" t="s">
        <v>118</v>
      </c>
      <c r="E125" s="15" t="s">
        <v>113</v>
      </c>
      <c r="F125" s="12">
        <v>8.5</v>
      </c>
      <c r="G125" s="13"/>
      <c r="H125" s="13"/>
      <c r="I125" s="13"/>
      <c r="J125" s="13"/>
      <c r="K125" s="13">
        <v>8.5</v>
      </c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1"/>
      <c r="AH125" s="11"/>
    </row>
    <row r="126" spans="1:34" x14ac:dyDescent="0.25">
      <c r="A126" s="62" t="s">
        <v>256</v>
      </c>
      <c r="B126" s="11" t="s">
        <v>247</v>
      </c>
      <c r="C126" s="11" t="s">
        <v>248</v>
      </c>
      <c r="D126" s="1" t="s">
        <v>126</v>
      </c>
      <c r="E126" s="15" t="s">
        <v>113</v>
      </c>
      <c r="F126" s="12">
        <v>12.97</v>
      </c>
      <c r="G126" s="13"/>
      <c r="H126" s="13"/>
      <c r="I126" s="13"/>
      <c r="J126" s="13">
        <v>12.97</v>
      </c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1"/>
      <c r="AH126" s="11"/>
    </row>
    <row r="127" spans="1:34" x14ac:dyDescent="0.25">
      <c r="A127" s="62"/>
      <c r="B127" s="11"/>
      <c r="C127" s="11"/>
      <c r="D127" s="1"/>
      <c r="E127" s="15"/>
      <c r="F127" s="12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1"/>
      <c r="AH127" s="11"/>
    </row>
    <row r="128" spans="1:34" x14ac:dyDescent="0.25">
      <c r="A128" s="62" t="s">
        <v>260</v>
      </c>
      <c r="B128" s="11" t="s">
        <v>15</v>
      </c>
      <c r="C128" s="11" t="s">
        <v>145</v>
      </c>
      <c r="D128" s="1" t="s">
        <v>72</v>
      </c>
      <c r="E128" s="15" t="s">
        <v>113</v>
      </c>
      <c r="F128" s="12">
        <v>1754.28</v>
      </c>
      <c r="G128" s="13"/>
      <c r="H128" s="13">
        <v>1754.28</v>
      </c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1"/>
      <c r="AH128" s="11"/>
    </row>
    <row r="129" spans="1:34" x14ac:dyDescent="0.25">
      <c r="A129" s="62" t="s">
        <v>260</v>
      </c>
      <c r="B129" s="11" t="s">
        <v>147</v>
      </c>
      <c r="C129" s="11" t="s">
        <v>149</v>
      </c>
      <c r="D129" s="1" t="s">
        <v>72</v>
      </c>
      <c r="E129" s="15" t="s">
        <v>113</v>
      </c>
      <c r="F129" s="12">
        <v>535.79999999999995</v>
      </c>
      <c r="G129" s="13"/>
      <c r="H129" s="13">
        <v>535.79999999999995</v>
      </c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1"/>
      <c r="AH129" s="11"/>
    </row>
    <row r="130" spans="1:34" x14ac:dyDescent="0.25">
      <c r="A130" s="62" t="s">
        <v>260</v>
      </c>
      <c r="B130" s="11" t="s">
        <v>147</v>
      </c>
      <c r="C130" s="11" t="s">
        <v>148</v>
      </c>
      <c r="D130" s="1" t="s">
        <v>72</v>
      </c>
      <c r="E130" s="15" t="s">
        <v>113</v>
      </c>
      <c r="F130" s="12">
        <v>295.27</v>
      </c>
      <c r="G130" s="13"/>
      <c r="H130" s="13">
        <v>295.27</v>
      </c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1"/>
      <c r="AH130" s="11"/>
    </row>
    <row r="131" spans="1:34" x14ac:dyDescent="0.25">
      <c r="A131" s="62" t="s">
        <v>260</v>
      </c>
      <c r="B131" s="11" t="s">
        <v>119</v>
      </c>
      <c r="C131" s="11" t="s">
        <v>150</v>
      </c>
      <c r="D131" s="1" t="s">
        <v>118</v>
      </c>
      <c r="E131" s="15" t="s">
        <v>113</v>
      </c>
      <c r="F131" s="12">
        <v>95.42</v>
      </c>
      <c r="G131" s="13"/>
      <c r="H131" s="13">
        <v>95.42</v>
      </c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1"/>
      <c r="AH131" s="11"/>
    </row>
    <row r="132" spans="1:34" x14ac:dyDescent="0.25">
      <c r="A132" s="62" t="s">
        <v>260</v>
      </c>
      <c r="B132" s="11" t="s">
        <v>119</v>
      </c>
      <c r="C132" s="11" t="s">
        <v>151</v>
      </c>
      <c r="D132" s="1" t="s">
        <v>118</v>
      </c>
      <c r="E132" s="15" t="s">
        <v>113</v>
      </c>
      <c r="F132" s="12">
        <v>71.56</v>
      </c>
      <c r="G132" s="13"/>
      <c r="H132" s="13">
        <v>71.56</v>
      </c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1"/>
      <c r="AH132" s="11"/>
    </row>
    <row r="133" spans="1:34" x14ac:dyDescent="0.25">
      <c r="A133" s="62" t="s">
        <v>260</v>
      </c>
      <c r="B133" s="11" t="s">
        <v>176</v>
      </c>
      <c r="C133" s="11" t="s">
        <v>290</v>
      </c>
      <c r="D133" s="1" t="s">
        <v>72</v>
      </c>
      <c r="E133" s="15" t="s">
        <v>113</v>
      </c>
      <c r="F133" s="12">
        <v>6404.66</v>
      </c>
      <c r="G133" s="13">
        <v>1067.44</v>
      </c>
      <c r="H133" s="13"/>
      <c r="I133" s="13"/>
      <c r="J133" s="13"/>
      <c r="K133" s="13"/>
      <c r="L133" s="13"/>
      <c r="M133" s="13"/>
      <c r="N133" s="13"/>
      <c r="O133" s="13"/>
      <c r="P133" s="13"/>
      <c r="Q133" s="13">
        <v>5337.22</v>
      </c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1"/>
      <c r="AH133" s="11"/>
    </row>
    <row r="134" spans="1:34" x14ac:dyDescent="0.25">
      <c r="A134" s="62" t="s">
        <v>260</v>
      </c>
      <c r="B134" s="11" t="s">
        <v>137</v>
      </c>
      <c r="C134" s="11" t="s">
        <v>242</v>
      </c>
      <c r="D134" s="1" t="s">
        <v>118</v>
      </c>
      <c r="E134" s="15" t="s">
        <v>113</v>
      </c>
      <c r="F134" s="12">
        <v>14.4</v>
      </c>
      <c r="G134" s="13">
        <v>2.4</v>
      </c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>
        <v>12</v>
      </c>
      <c r="AB134" s="13"/>
      <c r="AC134" s="13"/>
      <c r="AD134" s="13"/>
      <c r="AE134" s="13"/>
      <c r="AF134" s="13"/>
      <c r="AG134" s="11"/>
      <c r="AH134" s="11"/>
    </row>
    <row r="135" spans="1:34" x14ac:dyDescent="0.25">
      <c r="A135" s="62" t="s">
        <v>260</v>
      </c>
      <c r="B135" s="11" t="s">
        <v>201</v>
      </c>
      <c r="C135" s="11" t="s">
        <v>74</v>
      </c>
      <c r="D135" s="1" t="s">
        <v>118</v>
      </c>
      <c r="E135" s="15" t="s">
        <v>113</v>
      </c>
      <c r="F135" s="12">
        <v>15</v>
      </c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>
        <v>15</v>
      </c>
      <c r="AA135" s="13"/>
      <c r="AB135" s="13"/>
      <c r="AC135" s="13"/>
      <c r="AD135" s="13"/>
      <c r="AE135" s="13"/>
      <c r="AF135" s="13"/>
      <c r="AG135" s="11"/>
      <c r="AH135" s="11"/>
    </row>
    <row r="136" spans="1:34" x14ac:dyDescent="0.25">
      <c r="A136" s="62" t="s">
        <v>260</v>
      </c>
      <c r="B136" s="11" t="s">
        <v>261</v>
      </c>
      <c r="C136" s="11" t="s">
        <v>262</v>
      </c>
      <c r="D136" s="1" t="s">
        <v>72</v>
      </c>
      <c r="E136" s="15" t="s">
        <v>113</v>
      </c>
      <c r="F136" s="12">
        <v>200</v>
      </c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200</v>
      </c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1"/>
      <c r="AH136" s="11"/>
    </row>
    <row r="137" spans="1:34" x14ac:dyDescent="0.25">
      <c r="A137" s="62" t="s">
        <v>260</v>
      </c>
      <c r="B137" s="11" t="s">
        <v>264</v>
      </c>
      <c r="C137" s="11" t="s">
        <v>263</v>
      </c>
      <c r="D137" s="1" t="s">
        <v>72</v>
      </c>
      <c r="E137" s="15" t="s">
        <v>113</v>
      </c>
      <c r="F137" s="12">
        <v>147.77000000000001</v>
      </c>
      <c r="G137" s="13">
        <v>24.63</v>
      </c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>
        <v>123.14</v>
      </c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1"/>
      <c r="AH137" s="11"/>
    </row>
    <row r="138" spans="1:34" x14ac:dyDescent="0.25">
      <c r="A138" s="62" t="s">
        <v>260</v>
      </c>
      <c r="B138" s="11" t="s">
        <v>79</v>
      </c>
      <c r="C138" s="11" t="s">
        <v>274</v>
      </c>
      <c r="D138" s="1" t="s">
        <v>72</v>
      </c>
      <c r="E138" s="15" t="s">
        <v>113</v>
      </c>
      <c r="F138" s="12">
        <v>801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>
        <v>801</v>
      </c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1"/>
      <c r="AH138" s="11"/>
    </row>
    <row r="139" spans="1:34" x14ac:dyDescent="0.25">
      <c r="A139" s="62" t="s">
        <v>260</v>
      </c>
      <c r="B139" s="11" t="s">
        <v>116</v>
      </c>
      <c r="C139" s="11" t="s">
        <v>275</v>
      </c>
      <c r="D139" s="1" t="s">
        <v>118</v>
      </c>
      <c r="E139" s="15" t="s">
        <v>113</v>
      </c>
      <c r="F139" s="12">
        <v>47</v>
      </c>
      <c r="G139" s="13"/>
      <c r="H139" s="13"/>
      <c r="I139" s="13"/>
      <c r="J139" s="13"/>
      <c r="K139" s="13"/>
      <c r="L139" s="13"/>
      <c r="M139" s="13"/>
      <c r="N139" s="13"/>
      <c r="O139" s="13">
        <v>47</v>
      </c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1"/>
      <c r="AH139" s="11"/>
    </row>
    <row r="140" spans="1:34" x14ac:dyDescent="0.25">
      <c r="A140" s="62" t="s">
        <v>260</v>
      </c>
      <c r="B140" s="11" t="s">
        <v>114</v>
      </c>
      <c r="C140" s="11" t="s">
        <v>12</v>
      </c>
      <c r="D140" s="1" t="s">
        <v>118</v>
      </c>
      <c r="E140" s="15" t="s">
        <v>113</v>
      </c>
      <c r="F140" s="12">
        <v>8.5</v>
      </c>
      <c r="G140" s="13"/>
      <c r="H140" s="13"/>
      <c r="I140" s="13"/>
      <c r="J140" s="13"/>
      <c r="K140" s="13">
        <v>8.5</v>
      </c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1"/>
      <c r="AH140" s="11"/>
    </row>
    <row r="141" spans="1:34" x14ac:dyDescent="0.25">
      <c r="A141" s="62" t="s">
        <v>260</v>
      </c>
      <c r="B141" s="11" t="s">
        <v>171</v>
      </c>
      <c r="C141" s="11" t="s">
        <v>179</v>
      </c>
      <c r="D141" s="1" t="s">
        <v>126</v>
      </c>
      <c r="E141" s="15" t="s">
        <v>113</v>
      </c>
      <c r="F141" s="12">
        <v>24.49</v>
      </c>
      <c r="G141" s="13">
        <v>4.08</v>
      </c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1"/>
      <c r="AH141" s="11">
        <v>20.41</v>
      </c>
    </row>
    <row r="142" spans="1:34" x14ac:dyDescent="0.25">
      <c r="A142" s="62" t="s">
        <v>260</v>
      </c>
      <c r="B142" s="11" t="s">
        <v>247</v>
      </c>
      <c r="C142" s="11" t="s">
        <v>248</v>
      </c>
      <c r="D142" s="1" t="s">
        <v>126</v>
      </c>
      <c r="E142" s="15" t="s">
        <v>113</v>
      </c>
      <c r="F142" s="12">
        <v>12.97</v>
      </c>
      <c r="G142" s="13"/>
      <c r="H142" s="13"/>
      <c r="I142" s="13"/>
      <c r="J142" s="13">
        <v>12.97</v>
      </c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1"/>
      <c r="AH142" s="11"/>
    </row>
    <row r="143" spans="1:34" x14ac:dyDescent="0.25">
      <c r="A143" s="62" t="s">
        <v>260</v>
      </c>
      <c r="B143" s="11" t="s">
        <v>280</v>
      </c>
      <c r="C143" s="11" t="s">
        <v>281</v>
      </c>
      <c r="D143" s="1" t="s">
        <v>126</v>
      </c>
      <c r="E143" s="15" t="s">
        <v>113</v>
      </c>
      <c r="F143" s="12">
        <v>49.9</v>
      </c>
      <c r="G143" s="13"/>
      <c r="H143" s="13"/>
      <c r="I143" s="13"/>
      <c r="J143" s="13">
        <v>49.9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1"/>
      <c r="AH143" s="11"/>
    </row>
    <row r="144" spans="1:34" x14ac:dyDescent="0.25">
      <c r="A144" s="62" t="s">
        <v>260</v>
      </c>
      <c r="B144" s="11" t="s">
        <v>283</v>
      </c>
      <c r="C144" s="11" t="s">
        <v>135</v>
      </c>
      <c r="D144" s="1" t="s">
        <v>72</v>
      </c>
      <c r="E144" s="15" t="s">
        <v>113</v>
      </c>
      <c r="F144" s="12">
        <v>25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>
        <v>25</v>
      </c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1"/>
      <c r="AH144" s="11"/>
    </row>
    <row r="145" spans="1:34" x14ac:dyDescent="0.25">
      <c r="A145" s="62" t="s">
        <v>260</v>
      </c>
      <c r="B145" s="14" t="s">
        <v>284</v>
      </c>
      <c r="C145" s="11" t="s">
        <v>135</v>
      </c>
      <c r="D145" s="1" t="s">
        <v>72</v>
      </c>
      <c r="E145" s="15" t="s">
        <v>113</v>
      </c>
      <c r="F145" s="12">
        <v>25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>
        <v>25</v>
      </c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1"/>
      <c r="AH145" s="11"/>
    </row>
    <row r="146" spans="1:34" x14ac:dyDescent="0.25">
      <c r="A146" s="62" t="s">
        <v>260</v>
      </c>
      <c r="B146" s="11" t="s">
        <v>285</v>
      </c>
      <c r="C146" s="11" t="s">
        <v>288</v>
      </c>
      <c r="D146" s="1" t="s">
        <v>72</v>
      </c>
      <c r="E146" s="15" t="s">
        <v>113</v>
      </c>
      <c r="F146" s="12">
        <v>486.5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>
        <v>486.5</v>
      </c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1"/>
      <c r="AH146" s="11"/>
    </row>
    <row r="147" spans="1:34" x14ac:dyDescent="0.25">
      <c r="A147" s="62"/>
      <c r="B147" s="11"/>
      <c r="C147" s="11"/>
      <c r="D147" s="1"/>
      <c r="E147" s="15"/>
      <c r="F147" s="12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1"/>
      <c r="AH147" s="11"/>
    </row>
    <row r="148" spans="1:34" x14ac:dyDescent="0.25">
      <c r="A148" s="62" t="s">
        <v>286</v>
      </c>
      <c r="B148" s="11" t="s">
        <v>15</v>
      </c>
      <c r="C148" s="11" t="s">
        <v>145</v>
      </c>
      <c r="D148" s="1" t="s">
        <v>72</v>
      </c>
      <c r="E148" s="15" t="s">
        <v>113</v>
      </c>
      <c r="F148" s="12">
        <v>1754.28</v>
      </c>
      <c r="G148" s="13"/>
      <c r="H148" s="13">
        <v>1754.28</v>
      </c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1"/>
      <c r="AH148" s="11"/>
    </row>
    <row r="149" spans="1:34" x14ac:dyDescent="0.25">
      <c r="A149" s="62" t="s">
        <v>286</v>
      </c>
      <c r="B149" s="11" t="s">
        <v>147</v>
      </c>
      <c r="C149" s="11" t="s">
        <v>149</v>
      </c>
      <c r="D149" s="1" t="s">
        <v>72</v>
      </c>
      <c r="E149" s="15" t="s">
        <v>113</v>
      </c>
      <c r="F149" s="12">
        <v>535.79999999999995</v>
      </c>
      <c r="G149" s="13"/>
      <c r="H149" s="13">
        <v>535.79999999999995</v>
      </c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1"/>
      <c r="AH149" s="11"/>
    </row>
    <row r="150" spans="1:34" x14ac:dyDescent="0.25">
      <c r="A150" s="62" t="s">
        <v>286</v>
      </c>
      <c r="B150" s="11" t="s">
        <v>147</v>
      </c>
      <c r="C150" s="11" t="s">
        <v>148</v>
      </c>
      <c r="D150" s="1" t="s">
        <v>72</v>
      </c>
      <c r="E150" s="15" t="s">
        <v>113</v>
      </c>
      <c r="F150" s="12">
        <v>295.27</v>
      </c>
      <c r="G150" s="13"/>
      <c r="H150" s="13">
        <v>295.27</v>
      </c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1"/>
      <c r="AH150" s="11"/>
    </row>
    <row r="151" spans="1:34" x14ac:dyDescent="0.25">
      <c r="A151" s="62" t="s">
        <v>286</v>
      </c>
      <c r="B151" s="11" t="s">
        <v>119</v>
      </c>
      <c r="C151" s="11" t="s">
        <v>150</v>
      </c>
      <c r="D151" s="1" t="s">
        <v>118</v>
      </c>
      <c r="E151" s="15" t="s">
        <v>113</v>
      </c>
      <c r="F151" s="12">
        <v>95.42</v>
      </c>
      <c r="G151" s="13"/>
      <c r="H151" s="13">
        <v>95.42</v>
      </c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1"/>
      <c r="AH151" s="11"/>
    </row>
    <row r="152" spans="1:34" x14ac:dyDescent="0.25">
      <c r="A152" s="62" t="s">
        <v>286</v>
      </c>
      <c r="B152" s="11" t="s">
        <v>119</v>
      </c>
      <c r="C152" s="11" t="s">
        <v>151</v>
      </c>
      <c r="D152" s="1" t="s">
        <v>118</v>
      </c>
      <c r="E152" s="15" t="s">
        <v>113</v>
      </c>
      <c r="F152" s="12">
        <v>71.56</v>
      </c>
      <c r="G152" s="13"/>
      <c r="H152" s="13">
        <v>71.56</v>
      </c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1"/>
      <c r="AH152" s="11"/>
    </row>
    <row r="153" spans="1:34" x14ac:dyDescent="0.25">
      <c r="A153" s="62" t="s">
        <v>286</v>
      </c>
      <c r="B153" s="11" t="s">
        <v>176</v>
      </c>
      <c r="C153" s="11" t="s">
        <v>289</v>
      </c>
      <c r="D153" s="1" t="s">
        <v>72</v>
      </c>
      <c r="E153" s="15" t="s">
        <v>113</v>
      </c>
      <c r="F153" s="12">
        <v>6404.66</v>
      </c>
      <c r="G153" s="13">
        <v>1067.44</v>
      </c>
      <c r="H153" s="13"/>
      <c r="I153" s="13"/>
      <c r="J153" s="13"/>
      <c r="K153" s="13"/>
      <c r="L153" s="13"/>
      <c r="M153" s="13"/>
      <c r="N153" s="13"/>
      <c r="O153" s="13"/>
      <c r="P153" s="13"/>
      <c r="Q153" s="13">
        <v>5337.22</v>
      </c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1"/>
      <c r="AH153" s="11"/>
    </row>
    <row r="154" spans="1:34" x14ac:dyDescent="0.25">
      <c r="A154" s="62" t="s">
        <v>286</v>
      </c>
      <c r="B154" s="11" t="s">
        <v>137</v>
      </c>
      <c r="C154" s="11" t="s">
        <v>242</v>
      </c>
      <c r="D154" s="1" t="s">
        <v>118</v>
      </c>
      <c r="E154" s="15" t="s">
        <v>113</v>
      </c>
      <c r="F154" s="12">
        <v>14.4</v>
      </c>
      <c r="G154" s="13">
        <v>2.4</v>
      </c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>
        <v>12</v>
      </c>
      <c r="AB154" s="13"/>
      <c r="AC154" s="13"/>
      <c r="AD154" s="13"/>
      <c r="AE154" s="13"/>
      <c r="AF154" s="13"/>
      <c r="AG154" s="11"/>
      <c r="AH154" s="11"/>
    </row>
    <row r="155" spans="1:34" x14ac:dyDescent="0.25">
      <c r="A155" s="62" t="s">
        <v>286</v>
      </c>
      <c r="B155" s="11" t="s">
        <v>201</v>
      </c>
      <c r="C155" s="11" t="s">
        <v>74</v>
      </c>
      <c r="D155" s="1" t="s">
        <v>118</v>
      </c>
      <c r="E155" s="15" t="s">
        <v>113</v>
      </c>
      <c r="F155" s="12">
        <v>15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>
        <v>15</v>
      </c>
      <c r="AA155" s="13"/>
      <c r="AB155" s="13"/>
      <c r="AC155" s="13"/>
      <c r="AD155" s="13"/>
      <c r="AE155" s="13"/>
      <c r="AF155" s="13"/>
      <c r="AG155" s="11"/>
      <c r="AH155" s="11"/>
    </row>
    <row r="156" spans="1:34" x14ac:dyDescent="0.25">
      <c r="A156" s="62" t="s">
        <v>286</v>
      </c>
      <c r="B156" s="11" t="s">
        <v>197</v>
      </c>
      <c r="C156" s="11" t="s">
        <v>287</v>
      </c>
      <c r="D156" s="1" t="s">
        <v>72</v>
      </c>
      <c r="E156" s="15" t="s">
        <v>113</v>
      </c>
      <c r="F156" s="12">
        <v>100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>
        <v>100</v>
      </c>
      <c r="AB156" s="13"/>
      <c r="AC156" s="13"/>
      <c r="AD156" s="13"/>
      <c r="AE156" s="13"/>
      <c r="AF156" s="13"/>
      <c r="AG156" s="11"/>
      <c r="AH156" s="11"/>
    </row>
    <row r="157" spans="1:34" x14ac:dyDescent="0.25">
      <c r="A157" s="62" t="s">
        <v>286</v>
      </c>
      <c r="B157" s="11" t="s">
        <v>292</v>
      </c>
      <c r="C157" s="11" t="s">
        <v>293</v>
      </c>
      <c r="D157" s="1" t="s">
        <v>72</v>
      </c>
      <c r="E157" s="15" t="s">
        <v>113</v>
      </c>
      <c r="F157" s="12">
        <v>500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>
        <v>500</v>
      </c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1"/>
      <c r="AH157" s="11"/>
    </row>
    <row r="158" spans="1:34" x14ac:dyDescent="0.25">
      <c r="A158" s="62" t="s">
        <v>286</v>
      </c>
      <c r="B158" s="11" t="s">
        <v>295</v>
      </c>
      <c r="C158" s="11" t="s">
        <v>296</v>
      </c>
      <c r="D158" s="1" t="s">
        <v>72</v>
      </c>
      <c r="E158" s="15" t="s">
        <v>113</v>
      </c>
      <c r="F158" s="12">
        <v>390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>
        <v>390</v>
      </c>
      <c r="AG158" s="11"/>
      <c r="AH158" s="11"/>
    </row>
    <row r="159" spans="1:34" x14ac:dyDescent="0.25">
      <c r="A159" s="62" t="s">
        <v>286</v>
      </c>
      <c r="B159" s="11" t="s">
        <v>114</v>
      </c>
      <c r="C159" s="11" t="s">
        <v>115</v>
      </c>
      <c r="D159" s="1" t="s">
        <v>118</v>
      </c>
      <c r="E159" s="15" t="s">
        <v>113</v>
      </c>
      <c r="F159" s="12">
        <v>8.5</v>
      </c>
      <c r="G159" s="13"/>
      <c r="H159" s="13"/>
      <c r="I159" s="13"/>
      <c r="J159" s="13"/>
      <c r="K159" s="13">
        <v>8.5</v>
      </c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1"/>
      <c r="AH159" s="11"/>
    </row>
    <row r="160" spans="1:34" x14ac:dyDescent="0.25">
      <c r="A160" s="62" t="s">
        <v>286</v>
      </c>
      <c r="B160" s="11" t="s">
        <v>247</v>
      </c>
      <c r="C160" s="11" t="s">
        <v>248</v>
      </c>
      <c r="D160" s="1" t="s">
        <v>126</v>
      </c>
      <c r="E160" s="15" t="s">
        <v>113</v>
      </c>
      <c r="F160" s="12">
        <v>12.97</v>
      </c>
      <c r="G160" s="13"/>
      <c r="H160" s="13"/>
      <c r="I160" s="13"/>
      <c r="J160" s="13">
        <v>12.97</v>
      </c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1"/>
      <c r="AH160" s="11"/>
    </row>
    <row r="161" spans="1:34" x14ac:dyDescent="0.25">
      <c r="A161" s="62" t="s">
        <v>286</v>
      </c>
      <c r="B161" s="11" t="s">
        <v>317</v>
      </c>
      <c r="C161" s="11" t="s">
        <v>318</v>
      </c>
      <c r="D161" s="1" t="s">
        <v>72</v>
      </c>
      <c r="E161" s="15" t="s">
        <v>113</v>
      </c>
      <c r="F161" s="12">
        <v>561.01</v>
      </c>
      <c r="G161" s="13"/>
      <c r="H161" s="13"/>
      <c r="I161" s="13"/>
      <c r="J161" s="13"/>
      <c r="K161" s="13"/>
      <c r="L161" s="13">
        <v>561.01</v>
      </c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1"/>
      <c r="AH161" s="11"/>
    </row>
    <row r="162" spans="1:34" x14ac:dyDescent="0.25">
      <c r="A162" s="62" t="s">
        <v>286</v>
      </c>
      <c r="B162" s="11" t="s">
        <v>334</v>
      </c>
      <c r="C162" s="11" t="s">
        <v>335</v>
      </c>
      <c r="D162" s="1" t="s">
        <v>72</v>
      </c>
      <c r="E162" s="15" t="s">
        <v>113</v>
      </c>
      <c r="F162" s="12">
        <v>1188</v>
      </c>
      <c r="G162" s="13">
        <v>198</v>
      </c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>
        <v>990</v>
      </c>
      <c r="X162" s="13"/>
      <c r="Y162" s="13"/>
      <c r="Z162" s="13"/>
      <c r="AA162" s="13"/>
      <c r="AB162" s="13"/>
      <c r="AC162" s="13"/>
      <c r="AD162" s="13"/>
      <c r="AE162" s="13"/>
      <c r="AF162" s="13"/>
      <c r="AG162" s="11"/>
      <c r="AH162" s="11"/>
    </row>
    <row r="163" spans="1:34" x14ac:dyDescent="0.25">
      <c r="A163" s="62" t="s">
        <v>286</v>
      </c>
      <c r="B163" s="11" t="s">
        <v>138</v>
      </c>
      <c r="C163" s="11" t="s">
        <v>336</v>
      </c>
      <c r="D163" s="1" t="s">
        <v>126</v>
      </c>
      <c r="E163" s="15" t="s">
        <v>113</v>
      </c>
      <c r="F163" s="12">
        <v>17.34</v>
      </c>
      <c r="G163" s="13"/>
      <c r="H163" s="13"/>
      <c r="I163" s="13"/>
      <c r="J163" s="13">
        <v>17.34</v>
      </c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1"/>
      <c r="AH163" s="11"/>
    </row>
    <row r="164" spans="1:34" x14ac:dyDescent="0.25">
      <c r="A164" s="62" t="s">
        <v>286</v>
      </c>
      <c r="B164" s="11" t="s">
        <v>137</v>
      </c>
      <c r="C164" s="11" t="s">
        <v>117</v>
      </c>
      <c r="D164" s="1" t="s">
        <v>126</v>
      </c>
      <c r="E164" s="15" t="s">
        <v>113</v>
      </c>
      <c r="F164" s="12">
        <v>12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>
        <v>12</v>
      </c>
      <c r="AB164" s="13"/>
      <c r="AC164" s="13"/>
      <c r="AD164" s="13"/>
      <c r="AE164" s="13"/>
      <c r="AF164" s="13"/>
      <c r="AG164" s="11"/>
      <c r="AH164" s="11"/>
    </row>
    <row r="165" spans="1:34" x14ac:dyDescent="0.25">
      <c r="A165" s="62"/>
      <c r="B165" s="11"/>
      <c r="C165" s="11"/>
      <c r="D165" s="1"/>
      <c r="E165" s="15"/>
      <c r="F165" s="12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1"/>
      <c r="AH165" s="11"/>
    </row>
    <row r="166" spans="1:34" x14ac:dyDescent="0.25">
      <c r="A166" s="62" t="s">
        <v>321</v>
      </c>
      <c r="B166" s="11" t="s">
        <v>176</v>
      </c>
      <c r="C166" s="11" t="s">
        <v>320</v>
      </c>
      <c r="D166" s="1" t="s">
        <v>72</v>
      </c>
      <c r="E166" s="15" t="s">
        <v>113</v>
      </c>
      <c r="F166" s="12">
        <v>1238.0999999999999</v>
      </c>
      <c r="G166" s="13">
        <v>206.35</v>
      </c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1">
        <v>1031.75</v>
      </c>
      <c r="AH166" s="11"/>
    </row>
    <row r="167" spans="1:34" x14ac:dyDescent="0.25">
      <c r="A167" s="62" t="s">
        <v>321</v>
      </c>
      <c r="B167" s="11" t="s">
        <v>152</v>
      </c>
      <c r="C167" s="11" t="s">
        <v>322</v>
      </c>
      <c r="D167" s="1" t="s">
        <v>118</v>
      </c>
      <c r="E167" s="15" t="s">
        <v>113</v>
      </c>
      <c r="F167" s="12">
        <v>97.63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97.63</v>
      </c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1"/>
      <c r="AH167" s="11"/>
    </row>
    <row r="168" spans="1:34" x14ac:dyDescent="0.25">
      <c r="A168" s="62" t="s">
        <v>321</v>
      </c>
      <c r="B168" s="11" t="s">
        <v>323</v>
      </c>
      <c r="C168" s="11" t="s">
        <v>324</v>
      </c>
      <c r="D168" s="1" t="s">
        <v>72</v>
      </c>
      <c r="E168" s="15" t="s">
        <v>113</v>
      </c>
      <c r="F168" s="12">
        <v>380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>
        <v>380</v>
      </c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1"/>
      <c r="AH168" s="11"/>
    </row>
    <row r="169" spans="1:34" x14ac:dyDescent="0.25">
      <c r="A169" s="62" t="s">
        <v>321</v>
      </c>
      <c r="B169" s="11" t="s">
        <v>226</v>
      </c>
      <c r="C169" s="11" t="s">
        <v>325</v>
      </c>
      <c r="D169" s="1" t="s">
        <v>72</v>
      </c>
      <c r="E169" s="15" t="s">
        <v>113</v>
      </c>
      <c r="F169" s="12">
        <v>204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>
        <v>204</v>
      </c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1"/>
      <c r="AH169" s="11"/>
    </row>
    <row r="170" spans="1:34" x14ac:dyDescent="0.25">
      <c r="A170" s="62" t="s">
        <v>321</v>
      </c>
      <c r="B170" s="11" t="s">
        <v>176</v>
      </c>
      <c r="C170" s="11" t="s">
        <v>326</v>
      </c>
      <c r="D170" s="1" t="s">
        <v>72</v>
      </c>
      <c r="E170" s="15" t="s">
        <v>113</v>
      </c>
      <c r="F170" s="12">
        <v>6404.66</v>
      </c>
      <c r="G170" s="13">
        <v>1067.44</v>
      </c>
      <c r="H170" s="13"/>
      <c r="I170" s="13"/>
      <c r="J170" s="13"/>
      <c r="K170" s="13"/>
      <c r="L170" s="13"/>
      <c r="M170" s="13"/>
      <c r="N170" s="13"/>
      <c r="O170" s="13"/>
      <c r="P170" s="13"/>
      <c r="Q170" s="13">
        <v>5337.22</v>
      </c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1"/>
      <c r="AH170" s="11"/>
    </row>
    <row r="171" spans="1:34" x14ac:dyDescent="0.25">
      <c r="A171" s="62" t="s">
        <v>321</v>
      </c>
      <c r="B171" s="11" t="s">
        <v>15</v>
      </c>
      <c r="C171" s="11" t="s">
        <v>145</v>
      </c>
      <c r="D171" s="1" t="s">
        <v>72</v>
      </c>
      <c r="E171" s="15" t="s">
        <v>113</v>
      </c>
      <c r="F171" s="12">
        <v>2011.31</v>
      </c>
      <c r="G171" s="13"/>
      <c r="H171" s="13">
        <v>2011.31</v>
      </c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1"/>
      <c r="AH171" s="11"/>
    </row>
    <row r="172" spans="1:34" x14ac:dyDescent="0.25">
      <c r="A172" s="62" t="s">
        <v>321</v>
      </c>
      <c r="B172" s="11" t="s">
        <v>147</v>
      </c>
      <c r="C172" s="11" t="s">
        <v>149</v>
      </c>
      <c r="D172" s="1" t="s">
        <v>72</v>
      </c>
      <c r="E172" s="15" t="s">
        <v>113</v>
      </c>
      <c r="F172" s="12">
        <v>637.28</v>
      </c>
      <c r="G172" s="13"/>
      <c r="H172" s="13">
        <v>637.28</v>
      </c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1"/>
      <c r="AH172" s="11"/>
    </row>
    <row r="173" spans="1:34" x14ac:dyDescent="0.25">
      <c r="A173" s="62" t="s">
        <v>321</v>
      </c>
      <c r="B173" s="11" t="s">
        <v>147</v>
      </c>
      <c r="C173" s="11" t="s">
        <v>148</v>
      </c>
      <c r="D173" s="1" t="s">
        <v>72</v>
      </c>
      <c r="E173" s="15" t="s">
        <v>113</v>
      </c>
      <c r="F173" s="12">
        <v>351.29</v>
      </c>
      <c r="G173" s="13"/>
      <c r="H173" s="13">
        <v>351.29</v>
      </c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1"/>
      <c r="AH173" s="11"/>
    </row>
    <row r="174" spans="1:34" x14ac:dyDescent="0.25">
      <c r="A174" s="62" t="s">
        <v>321</v>
      </c>
      <c r="B174" s="11" t="s">
        <v>119</v>
      </c>
      <c r="C174" s="11" t="s">
        <v>150</v>
      </c>
      <c r="D174" s="1" t="s">
        <v>118</v>
      </c>
      <c r="E174" s="15" t="s">
        <v>113</v>
      </c>
      <c r="F174" s="12">
        <v>110.36</v>
      </c>
      <c r="G174" s="13"/>
      <c r="H174" s="13">
        <v>110.36</v>
      </c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1"/>
      <c r="AH174" s="11"/>
    </row>
    <row r="175" spans="1:34" x14ac:dyDescent="0.25">
      <c r="A175" s="62" t="s">
        <v>321</v>
      </c>
      <c r="B175" s="11" t="s">
        <v>119</v>
      </c>
      <c r="C175" s="11" t="s">
        <v>151</v>
      </c>
      <c r="D175" s="1" t="s">
        <v>118</v>
      </c>
      <c r="E175" s="15" t="s">
        <v>113</v>
      </c>
      <c r="F175" s="12">
        <v>82.77</v>
      </c>
      <c r="G175" s="13"/>
      <c r="H175" s="13">
        <v>82.77</v>
      </c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1"/>
      <c r="AH175" s="11"/>
    </row>
    <row r="176" spans="1:34" x14ac:dyDescent="0.25">
      <c r="A176" s="62" t="s">
        <v>321</v>
      </c>
      <c r="B176" s="11" t="s">
        <v>137</v>
      </c>
      <c r="C176" s="11" t="s">
        <v>242</v>
      </c>
      <c r="D176" s="1" t="s">
        <v>118</v>
      </c>
      <c r="E176" s="15" t="s">
        <v>113</v>
      </c>
      <c r="F176" s="12">
        <v>14.4</v>
      </c>
      <c r="G176" s="13">
        <v>2.4</v>
      </c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>
        <v>12</v>
      </c>
      <c r="AB176" s="13"/>
      <c r="AC176" s="13"/>
      <c r="AD176" s="13"/>
      <c r="AE176" s="13"/>
      <c r="AF176" s="13"/>
      <c r="AG176" s="11"/>
      <c r="AH176" s="11"/>
    </row>
    <row r="177" spans="1:34" x14ac:dyDescent="0.25">
      <c r="A177" s="62" t="s">
        <v>321</v>
      </c>
      <c r="B177" s="11" t="s">
        <v>201</v>
      </c>
      <c r="C177" s="11" t="s">
        <v>74</v>
      </c>
      <c r="D177" s="1" t="s">
        <v>118</v>
      </c>
      <c r="E177" s="15" t="s">
        <v>113</v>
      </c>
      <c r="F177" s="12">
        <v>15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>
        <v>15</v>
      </c>
      <c r="AA177" s="13"/>
      <c r="AB177" s="13"/>
      <c r="AC177" s="13"/>
      <c r="AD177" s="13"/>
      <c r="AE177" s="13"/>
      <c r="AF177" s="13"/>
      <c r="AG177" s="11"/>
      <c r="AH177" s="11"/>
    </row>
    <row r="178" spans="1:34" x14ac:dyDescent="0.25">
      <c r="A178" s="62" t="s">
        <v>321</v>
      </c>
      <c r="B178" s="11" t="s">
        <v>247</v>
      </c>
      <c r="C178" s="11" t="s">
        <v>248</v>
      </c>
      <c r="D178" s="1" t="s">
        <v>126</v>
      </c>
      <c r="E178" s="15" t="s">
        <v>113</v>
      </c>
      <c r="F178" s="12">
        <v>12.97</v>
      </c>
      <c r="G178" s="13"/>
      <c r="H178" s="13"/>
      <c r="I178" s="13"/>
      <c r="J178" s="13">
        <v>12.97</v>
      </c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1"/>
      <c r="AH178" s="11"/>
    </row>
    <row r="179" spans="1:34" x14ac:dyDescent="0.25">
      <c r="A179" s="62" t="s">
        <v>321</v>
      </c>
      <c r="B179" s="11" t="s">
        <v>334</v>
      </c>
      <c r="C179" s="11" t="s">
        <v>338</v>
      </c>
      <c r="D179" s="1" t="s">
        <v>72</v>
      </c>
      <c r="E179" s="15" t="s">
        <v>113</v>
      </c>
      <c r="F179" s="12">
        <v>250.8</v>
      </c>
      <c r="G179" s="13">
        <v>41.8</v>
      </c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>
        <v>209</v>
      </c>
      <c r="AC179" s="13"/>
      <c r="AD179" s="13"/>
      <c r="AE179" s="13"/>
      <c r="AF179" s="13"/>
      <c r="AG179" s="11"/>
      <c r="AH179" s="11"/>
    </row>
    <row r="180" spans="1:34" x14ac:dyDescent="0.25">
      <c r="A180" s="62" t="s">
        <v>321</v>
      </c>
      <c r="B180" s="11" t="s">
        <v>114</v>
      </c>
      <c r="C180" s="11" t="s">
        <v>115</v>
      </c>
      <c r="D180" s="1" t="s">
        <v>118</v>
      </c>
      <c r="E180" s="15" t="s">
        <v>113</v>
      </c>
      <c r="F180" s="12">
        <v>8.5</v>
      </c>
      <c r="G180" s="13"/>
      <c r="H180" s="13"/>
      <c r="I180" s="13"/>
      <c r="J180" s="13"/>
      <c r="K180" s="13">
        <v>8.5</v>
      </c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1"/>
      <c r="AH180" s="11"/>
    </row>
    <row r="181" spans="1:34" x14ac:dyDescent="0.25">
      <c r="A181" s="62" t="s">
        <v>321</v>
      </c>
      <c r="B181" s="11" t="s">
        <v>292</v>
      </c>
      <c r="C181" s="11" t="s">
        <v>341</v>
      </c>
      <c r="D181" s="1" t="s">
        <v>72</v>
      </c>
      <c r="E181" s="15" t="s">
        <v>113</v>
      </c>
      <c r="F181" s="12">
        <v>250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>
        <v>250</v>
      </c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1"/>
      <c r="AH181" s="11"/>
    </row>
    <row r="182" spans="1:34" x14ac:dyDescent="0.25">
      <c r="A182" s="62"/>
      <c r="B182" s="11"/>
      <c r="C182" s="11"/>
      <c r="D182" s="1"/>
      <c r="E182" s="15"/>
      <c r="F182" s="12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1"/>
      <c r="AH182" s="11"/>
    </row>
    <row r="183" spans="1:34" x14ac:dyDescent="0.25">
      <c r="A183" s="62" t="s">
        <v>343</v>
      </c>
      <c r="B183" s="11" t="s">
        <v>176</v>
      </c>
      <c r="C183" s="11" t="s">
        <v>344</v>
      </c>
      <c r="D183" s="1" t="s">
        <v>72</v>
      </c>
      <c r="E183" s="15" t="s">
        <v>113</v>
      </c>
      <c r="F183" s="12">
        <v>6404.66</v>
      </c>
      <c r="G183" s="13">
        <v>1067.44</v>
      </c>
      <c r="H183" s="13"/>
      <c r="I183" s="13"/>
      <c r="J183" s="13"/>
      <c r="K183" s="13"/>
      <c r="L183" s="13"/>
      <c r="M183" s="13"/>
      <c r="N183" s="13"/>
      <c r="O183" s="13"/>
      <c r="P183" s="13"/>
      <c r="Q183" s="13">
        <v>5337.22</v>
      </c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1"/>
      <c r="AH183" s="11"/>
    </row>
    <row r="184" spans="1:34" x14ac:dyDescent="0.25">
      <c r="A184" s="62" t="s">
        <v>343</v>
      </c>
      <c r="B184" s="11" t="s">
        <v>15</v>
      </c>
      <c r="C184" s="11" t="s">
        <v>145</v>
      </c>
      <c r="D184" s="1" t="s">
        <v>72</v>
      </c>
      <c r="E184" s="15" t="s">
        <v>113</v>
      </c>
      <c r="F184" s="12">
        <v>1841.05</v>
      </c>
      <c r="G184" s="13"/>
      <c r="H184" s="13">
        <v>1841.05</v>
      </c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1"/>
      <c r="AH184" s="11"/>
    </row>
    <row r="185" spans="1:34" x14ac:dyDescent="0.25">
      <c r="A185" s="62" t="s">
        <v>343</v>
      </c>
      <c r="B185" s="11" t="s">
        <v>147</v>
      </c>
      <c r="C185" s="11" t="s">
        <v>149</v>
      </c>
      <c r="D185" s="1" t="s">
        <v>72</v>
      </c>
      <c r="E185" s="15" t="s">
        <v>113</v>
      </c>
      <c r="F185" s="12">
        <v>570.09</v>
      </c>
      <c r="G185" s="13"/>
      <c r="H185" s="13">
        <v>570.09</v>
      </c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1"/>
      <c r="AH185" s="11"/>
    </row>
    <row r="186" spans="1:34" x14ac:dyDescent="0.25">
      <c r="A186" s="62" t="s">
        <v>343</v>
      </c>
      <c r="B186" s="11" t="s">
        <v>147</v>
      </c>
      <c r="C186" s="11" t="s">
        <v>148</v>
      </c>
      <c r="D186" s="1" t="s">
        <v>72</v>
      </c>
      <c r="E186" s="15" t="s">
        <v>113</v>
      </c>
      <c r="F186" s="12">
        <v>314.19</v>
      </c>
      <c r="G186" s="13"/>
      <c r="H186" s="13">
        <v>314.19</v>
      </c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1"/>
      <c r="AH186" s="11"/>
    </row>
    <row r="187" spans="1:34" x14ac:dyDescent="0.25">
      <c r="A187" s="62" t="s">
        <v>343</v>
      </c>
      <c r="B187" s="11" t="s">
        <v>119</v>
      </c>
      <c r="C187" s="11" t="s">
        <v>150</v>
      </c>
      <c r="D187" s="1" t="s">
        <v>118</v>
      </c>
      <c r="E187" s="15" t="s">
        <v>113</v>
      </c>
      <c r="F187" s="12">
        <v>100.46</v>
      </c>
      <c r="G187" s="13"/>
      <c r="H187" s="13">
        <v>100.46</v>
      </c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1"/>
      <c r="AH187" s="11"/>
    </row>
    <row r="188" spans="1:34" x14ac:dyDescent="0.25">
      <c r="A188" s="62" t="s">
        <v>343</v>
      </c>
      <c r="B188" s="11" t="s">
        <v>119</v>
      </c>
      <c r="C188" s="11" t="s">
        <v>151</v>
      </c>
      <c r="D188" s="1" t="s">
        <v>118</v>
      </c>
      <c r="E188" s="15" t="s">
        <v>113</v>
      </c>
      <c r="F188" s="12">
        <v>75.349999999999994</v>
      </c>
      <c r="G188" s="13"/>
      <c r="H188" s="13">
        <v>75.349999999999994</v>
      </c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1"/>
      <c r="AH188" s="11"/>
    </row>
    <row r="189" spans="1:34" x14ac:dyDescent="0.25">
      <c r="A189" s="62" t="s">
        <v>343</v>
      </c>
      <c r="B189" s="11" t="s">
        <v>137</v>
      </c>
      <c r="C189" s="11" t="s">
        <v>242</v>
      </c>
      <c r="D189" s="1" t="s">
        <v>126</v>
      </c>
      <c r="E189" s="15" t="s">
        <v>113</v>
      </c>
      <c r="F189" s="12">
        <v>14.4</v>
      </c>
      <c r="G189" s="13">
        <v>2.4</v>
      </c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>
        <v>12</v>
      </c>
      <c r="AB189" s="13"/>
      <c r="AC189" s="13"/>
      <c r="AD189" s="13"/>
      <c r="AE189" s="13"/>
      <c r="AF189" s="13"/>
      <c r="AG189" s="11"/>
      <c r="AH189" s="11"/>
    </row>
    <row r="190" spans="1:34" x14ac:dyDescent="0.25">
      <c r="A190" s="62" t="s">
        <v>343</v>
      </c>
      <c r="B190" s="11" t="s">
        <v>201</v>
      </c>
      <c r="C190" s="11" t="s">
        <v>74</v>
      </c>
      <c r="D190" s="1" t="s">
        <v>118</v>
      </c>
      <c r="E190" s="15" t="s">
        <v>113</v>
      </c>
      <c r="F190" s="12">
        <v>15</v>
      </c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>
        <v>15</v>
      </c>
      <c r="AA190" s="13"/>
      <c r="AB190" s="13"/>
      <c r="AC190" s="13"/>
      <c r="AD190" s="13"/>
      <c r="AE190" s="13"/>
      <c r="AF190" s="13"/>
      <c r="AG190" s="11"/>
      <c r="AH190" s="11"/>
    </row>
    <row r="191" spans="1:34" x14ac:dyDescent="0.25">
      <c r="A191" s="62" t="s">
        <v>343</v>
      </c>
      <c r="B191" s="11" t="s">
        <v>247</v>
      </c>
      <c r="C191" s="11" t="s">
        <v>248</v>
      </c>
      <c r="D191" s="1" t="s">
        <v>126</v>
      </c>
      <c r="E191" s="15" t="s">
        <v>113</v>
      </c>
      <c r="F191" s="12">
        <v>38.92</v>
      </c>
      <c r="G191" s="13"/>
      <c r="H191" s="13"/>
      <c r="I191" s="13"/>
      <c r="J191" s="13">
        <v>38.92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1"/>
      <c r="AH191" s="11"/>
    </row>
    <row r="192" spans="1:34" x14ac:dyDescent="0.25">
      <c r="A192" s="62" t="s">
        <v>343</v>
      </c>
      <c r="B192" s="11" t="s">
        <v>114</v>
      </c>
      <c r="C192" s="11" t="s">
        <v>115</v>
      </c>
      <c r="D192" s="1" t="s">
        <v>118</v>
      </c>
      <c r="E192" s="15" t="s">
        <v>113</v>
      </c>
      <c r="F192" s="12">
        <v>8.5</v>
      </c>
      <c r="G192" s="13"/>
      <c r="H192" s="13"/>
      <c r="I192" s="13"/>
      <c r="J192" s="13"/>
      <c r="K192" s="13">
        <v>8.5</v>
      </c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1"/>
      <c r="AH192" s="11"/>
    </row>
    <row r="193" spans="1:34" x14ac:dyDescent="0.25">
      <c r="A193" s="62" t="s">
        <v>343</v>
      </c>
      <c r="B193" s="11" t="s">
        <v>292</v>
      </c>
      <c r="C193" s="11" t="s">
        <v>345</v>
      </c>
      <c r="D193" s="1" t="s">
        <v>72</v>
      </c>
      <c r="E193" s="15" t="s">
        <v>113</v>
      </c>
      <c r="F193" s="12">
        <v>250</v>
      </c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>
        <v>250</v>
      </c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1"/>
      <c r="AH193" s="11"/>
    </row>
    <row r="194" spans="1:34" x14ac:dyDescent="0.25">
      <c r="A194" s="62" t="s">
        <v>343</v>
      </c>
      <c r="B194" s="11" t="s">
        <v>152</v>
      </c>
      <c r="C194" s="11" t="s">
        <v>348</v>
      </c>
      <c r="D194" s="1" t="s">
        <v>118</v>
      </c>
      <c r="E194" s="15" t="s">
        <v>113</v>
      </c>
      <c r="F194" s="12">
        <v>144.38999999999999</v>
      </c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>
        <v>144.38999999999999</v>
      </c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1"/>
      <c r="AH194" s="11"/>
    </row>
    <row r="195" spans="1:34" x14ac:dyDescent="0.25">
      <c r="A195" s="62" t="s">
        <v>343</v>
      </c>
      <c r="B195" s="11" t="s">
        <v>358</v>
      </c>
      <c r="C195" s="11" t="s">
        <v>342</v>
      </c>
      <c r="D195" s="1" t="s">
        <v>126</v>
      </c>
      <c r="E195" s="15" t="s">
        <v>113</v>
      </c>
      <c r="F195" s="12">
        <v>8.49</v>
      </c>
      <c r="G195" s="13"/>
      <c r="H195" s="13"/>
      <c r="I195" s="13"/>
      <c r="J195" s="13">
        <v>8.49</v>
      </c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1"/>
      <c r="AH195" s="11"/>
    </row>
    <row r="196" spans="1:34" x14ac:dyDescent="0.25">
      <c r="A196" s="62" t="s">
        <v>343</v>
      </c>
      <c r="B196" s="11" t="s">
        <v>79</v>
      </c>
      <c r="C196" s="11" t="s">
        <v>354</v>
      </c>
      <c r="D196" s="1" t="s">
        <v>72</v>
      </c>
      <c r="E196" s="15" t="s">
        <v>113</v>
      </c>
      <c r="F196" s="12">
        <v>79</v>
      </c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>
        <v>79</v>
      </c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1"/>
      <c r="AH196" s="11"/>
    </row>
    <row r="197" spans="1:34" x14ac:dyDescent="0.25">
      <c r="A197" s="62"/>
      <c r="B197" s="11"/>
      <c r="C197" s="11"/>
      <c r="D197" s="1"/>
      <c r="E197" s="15"/>
      <c r="F197" s="12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1"/>
      <c r="AH197" s="11"/>
    </row>
    <row r="198" spans="1:34" x14ac:dyDescent="0.25">
      <c r="A198" s="62" t="s">
        <v>352</v>
      </c>
      <c r="B198" s="11" t="s">
        <v>176</v>
      </c>
      <c r="C198" s="11" t="s">
        <v>359</v>
      </c>
      <c r="D198" s="1" t="s">
        <v>72</v>
      </c>
      <c r="E198" s="15" t="s">
        <v>113</v>
      </c>
      <c r="F198" s="12">
        <v>6404.66</v>
      </c>
      <c r="G198" s="13">
        <v>1067.44</v>
      </c>
      <c r="H198" s="13"/>
      <c r="I198" s="13"/>
      <c r="J198" s="13"/>
      <c r="K198" s="13"/>
      <c r="L198" s="13"/>
      <c r="M198" s="13"/>
      <c r="N198" s="13"/>
      <c r="O198" s="13"/>
      <c r="P198" s="13"/>
      <c r="Q198" s="13">
        <v>5337.22</v>
      </c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1"/>
      <c r="AH198" s="11"/>
    </row>
    <row r="199" spans="1:34" x14ac:dyDescent="0.25">
      <c r="A199" s="62" t="s">
        <v>352</v>
      </c>
      <c r="B199" s="11" t="s">
        <v>15</v>
      </c>
      <c r="C199" s="11" t="s">
        <v>145</v>
      </c>
      <c r="D199" s="1" t="s">
        <v>72</v>
      </c>
      <c r="E199" s="15" t="s">
        <v>113</v>
      </c>
      <c r="F199" s="12">
        <v>1841.05</v>
      </c>
      <c r="G199" s="13"/>
      <c r="H199" s="13">
        <v>1841.05</v>
      </c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1"/>
      <c r="AH199" s="11"/>
    </row>
    <row r="200" spans="1:34" x14ac:dyDescent="0.25">
      <c r="A200" s="62" t="s">
        <v>352</v>
      </c>
      <c r="B200" s="11" t="s">
        <v>147</v>
      </c>
      <c r="C200" s="11" t="s">
        <v>149</v>
      </c>
      <c r="D200" s="1" t="s">
        <v>72</v>
      </c>
      <c r="E200" s="15" t="s">
        <v>113</v>
      </c>
      <c r="F200" s="12">
        <v>570.09</v>
      </c>
      <c r="G200" s="13"/>
      <c r="H200" s="13">
        <v>570.09</v>
      </c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1"/>
      <c r="AH200" s="11"/>
    </row>
    <row r="201" spans="1:34" x14ac:dyDescent="0.25">
      <c r="A201" s="62" t="s">
        <v>352</v>
      </c>
      <c r="B201" s="11" t="s">
        <v>147</v>
      </c>
      <c r="C201" s="11" t="s">
        <v>148</v>
      </c>
      <c r="D201" s="1" t="s">
        <v>72</v>
      </c>
      <c r="E201" s="15" t="s">
        <v>113</v>
      </c>
      <c r="F201" s="12">
        <v>314.19</v>
      </c>
      <c r="G201" s="13"/>
      <c r="H201" s="13">
        <v>314.19</v>
      </c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1"/>
      <c r="AH201" s="11"/>
    </row>
    <row r="202" spans="1:34" x14ac:dyDescent="0.25">
      <c r="A202" s="62" t="s">
        <v>352</v>
      </c>
      <c r="B202" s="11" t="s">
        <v>119</v>
      </c>
      <c r="C202" s="11" t="s">
        <v>150</v>
      </c>
      <c r="D202" s="1" t="s">
        <v>118</v>
      </c>
      <c r="E202" s="15" t="s">
        <v>113</v>
      </c>
      <c r="F202" s="12">
        <v>100.46</v>
      </c>
      <c r="G202" s="13"/>
      <c r="H202" s="13">
        <v>100.46</v>
      </c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1"/>
      <c r="AH202" s="11"/>
    </row>
    <row r="203" spans="1:34" x14ac:dyDescent="0.25">
      <c r="A203" s="62" t="s">
        <v>352</v>
      </c>
      <c r="B203" s="11" t="s">
        <v>119</v>
      </c>
      <c r="C203" s="11" t="s">
        <v>151</v>
      </c>
      <c r="D203" s="1" t="s">
        <v>118</v>
      </c>
      <c r="E203" s="15" t="s">
        <v>113</v>
      </c>
      <c r="F203" s="12">
        <v>75.349999999999994</v>
      </c>
      <c r="G203" s="13"/>
      <c r="H203" s="13">
        <v>75.349999999999994</v>
      </c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1"/>
      <c r="AH203" s="11"/>
    </row>
    <row r="204" spans="1:34" x14ac:dyDescent="0.25">
      <c r="A204" s="62" t="s">
        <v>352</v>
      </c>
      <c r="B204" s="11" t="s">
        <v>137</v>
      </c>
      <c r="C204" s="11" t="s">
        <v>242</v>
      </c>
      <c r="D204" s="1" t="s">
        <v>126</v>
      </c>
      <c r="E204" s="15" t="s">
        <v>113</v>
      </c>
      <c r="F204" s="12">
        <v>14.4</v>
      </c>
      <c r="G204" s="13">
        <v>2.4</v>
      </c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>
        <v>12</v>
      </c>
      <c r="AB204" s="13"/>
      <c r="AC204" s="13"/>
      <c r="AD204" s="13"/>
      <c r="AE204" s="13"/>
      <c r="AF204" s="13"/>
      <c r="AG204" s="11"/>
      <c r="AH204" s="11"/>
    </row>
    <row r="205" spans="1:34" x14ac:dyDescent="0.25">
      <c r="A205" s="62" t="s">
        <v>352</v>
      </c>
      <c r="B205" s="11" t="s">
        <v>201</v>
      </c>
      <c r="C205" s="11" t="s">
        <v>74</v>
      </c>
      <c r="D205" s="1" t="s">
        <v>118</v>
      </c>
      <c r="E205" s="15" t="s">
        <v>113</v>
      </c>
      <c r="F205" s="12">
        <v>15</v>
      </c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>
        <v>15</v>
      </c>
      <c r="AA205" s="13"/>
      <c r="AB205" s="13"/>
      <c r="AC205" s="13"/>
      <c r="AD205" s="13"/>
      <c r="AE205" s="13"/>
      <c r="AF205" s="13"/>
      <c r="AG205" s="11"/>
      <c r="AH205" s="11"/>
    </row>
    <row r="206" spans="1:34" x14ac:dyDescent="0.25">
      <c r="A206" s="62" t="s">
        <v>352</v>
      </c>
      <c r="B206" s="11" t="s">
        <v>114</v>
      </c>
      <c r="C206" s="11" t="s">
        <v>115</v>
      </c>
      <c r="D206" s="1" t="s">
        <v>118</v>
      </c>
      <c r="E206" s="15" t="s">
        <v>113</v>
      </c>
      <c r="F206" s="12">
        <v>8.5</v>
      </c>
      <c r="G206" s="13"/>
      <c r="H206" s="13"/>
      <c r="I206" s="13"/>
      <c r="J206" s="13"/>
      <c r="K206" s="13">
        <v>8.5</v>
      </c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1"/>
      <c r="AH206" s="11"/>
    </row>
    <row r="207" spans="1:34" x14ac:dyDescent="0.25">
      <c r="A207" s="62" t="s">
        <v>352</v>
      </c>
      <c r="B207" s="11" t="s">
        <v>292</v>
      </c>
      <c r="C207" s="11" t="s">
        <v>360</v>
      </c>
      <c r="D207" s="1" t="s">
        <v>72</v>
      </c>
      <c r="E207" s="15" t="s">
        <v>113</v>
      </c>
      <c r="F207" s="12">
        <v>250</v>
      </c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>
        <v>250</v>
      </c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1"/>
      <c r="AH207" s="11"/>
    </row>
    <row r="208" spans="1:34" x14ac:dyDescent="0.25">
      <c r="A208" s="62" t="s">
        <v>352</v>
      </c>
      <c r="B208" s="11" t="s">
        <v>163</v>
      </c>
      <c r="C208" s="11" t="s">
        <v>353</v>
      </c>
      <c r="D208" s="1" t="s">
        <v>72</v>
      </c>
      <c r="E208" s="15" t="s">
        <v>113</v>
      </c>
      <c r="F208" s="12">
        <v>504</v>
      </c>
      <c r="G208" s="13">
        <v>84</v>
      </c>
      <c r="H208" s="13"/>
      <c r="I208" s="13"/>
      <c r="J208" s="13"/>
      <c r="K208" s="13"/>
      <c r="L208" s="13"/>
      <c r="M208" s="13"/>
      <c r="N208" s="13"/>
      <c r="O208" s="13"/>
      <c r="P208" s="13">
        <v>420</v>
      </c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1"/>
      <c r="AH208" s="11"/>
    </row>
    <row r="209" spans="1:34" x14ac:dyDescent="0.25">
      <c r="A209" s="62" t="s">
        <v>352</v>
      </c>
      <c r="B209" s="11" t="s">
        <v>79</v>
      </c>
      <c r="C209" s="11" t="s">
        <v>354</v>
      </c>
      <c r="D209" s="1" t="s">
        <v>72</v>
      </c>
      <c r="E209" s="15" t="s">
        <v>113</v>
      </c>
      <c r="F209" s="12">
        <v>53</v>
      </c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>
        <v>53</v>
      </c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1"/>
      <c r="AH209" s="11"/>
    </row>
    <row r="210" spans="1:34" x14ac:dyDescent="0.25">
      <c r="A210" s="62" t="s">
        <v>352</v>
      </c>
      <c r="B210" s="11" t="s">
        <v>15</v>
      </c>
      <c r="C210" s="11" t="s">
        <v>355</v>
      </c>
      <c r="D210" s="1" t="s">
        <v>126</v>
      </c>
      <c r="E210" s="15" t="s">
        <v>113</v>
      </c>
      <c r="F210" s="12">
        <v>13.6</v>
      </c>
      <c r="G210" s="13"/>
      <c r="H210" s="13"/>
      <c r="I210" s="13"/>
      <c r="J210" s="13">
        <v>13.6</v>
      </c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1"/>
      <c r="AH210" s="11"/>
    </row>
    <row r="211" spans="1:34" x14ac:dyDescent="0.25">
      <c r="A211" s="62" t="s">
        <v>352</v>
      </c>
      <c r="B211" s="11" t="s">
        <v>357</v>
      </c>
      <c r="C211" s="11" t="s">
        <v>200</v>
      </c>
      <c r="D211" s="1" t="s">
        <v>72</v>
      </c>
      <c r="E211" s="15" t="s">
        <v>113</v>
      </c>
      <c r="F211" s="12">
        <v>25</v>
      </c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>
        <v>25</v>
      </c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1"/>
      <c r="AH211" s="11"/>
    </row>
    <row r="212" spans="1:34" x14ac:dyDescent="0.25">
      <c r="A212" s="62" t="s">
        <v>352</v>
      </c>
      <c r="B212" s="11" t="s">
        <v>358</v>
      </c>
      <c r="C212" s="11" t="s">
        <v>342</v>
      </c>
      <c r="D212" s="1" t="s">
        <v>126</v>
      </c>
      <c r="E212" s="15" t="s">
        <v>113</v>
      </c>
      <c r="F212" s="12">
        <v>8.49</v>
      </c>
      <c r="G212" s="13"/>
      <c r="H212" s="13"/>
      <c r="I212" s="13"/>
      <c r="J212" s="13">
        <v>8.49</v>
      </c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1"/>
      <c r="AH212" s="11"/>
    </row>
    <row r="213" spans="1:34" x14ac:dyDescent="0.25">
      <c r="A213" s="62"/>
      <c r="B213" s="11"/>
      <c r="C213" s="11"/>
      <c r="D213" s="1"/>
      <c r="E213" s="15"/>
      <c r="F213" s="12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1"/>
      <c r="AH213" s="11"/>
    </row>
    <row r="214" spans="1:34" x14ac:dyDescent="0.25">
      <c r="A214" s="62" t="s">
        <v>361</v>
      </c>
      <c r="B214" s="11" t="s">
        <v>176</v>
      </c>
      <c r="C214" s="11" t="s">
        <v>359</v>
      </c>
      <c r="D214" s="1" t="s">
        <v>72</v>
      </c>
      <c r="E214" s="15" t="s">
        <v>113</v>
      </c>
      <c r="F214" s="12">
        <v>6404.66</v>
      </c>
      <c r="G214" s="13">
        <v>1067.44</v>
      </c>
      <c r="H214" s="13"/>
      <c r="I214" s="13"/>
      <c r="J214" s="13"/>
      <c r="K214" s="13"/>
      <c r="L214" s="13"/>
      <c r="M214" s="13"/>
      <c r="N214" s="13"/>
      <c r="O214" s="13"/>
      <c r="P214" s="13"/>
      <c r="Q214" s="13">
        <v>5337.22</v>
      </c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1"/>
      <c r="AH214" s="11"/>
    </row>
    <row r="215" spans="1:34" x14ac:dyDescent="0.25">
      <c r="A215" s="62" t="s">
        <v>361</v>
      </c>
      <c r="B215" s="11" t="s">
        <v>15</v>
      </c>
      <c r="C215" s="11" t="s">
        <v>145</v>
      </c>
      <c r="D215" s="1" t="s">
        <v>72</v>
      </c>
      <c r="E215" s="15" t="s">
        <v>113</v>
      </c>
      <c r="F215" s="12">
        <v>1841.05</v>
      </c>
      <c r="G215" s="13"/>
      <c r="H215" s="13">
        <v>1841.05</v>
      </c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1"/>
      <c r="AH215" s="11"/>
    </row>
    <row r="216" spans="1:34" x14ac:dyDescent="0.25">
      <c r="A216" s="62" t="s">
        <v>361</v>
      </c>
      <c r="B216" s="11" t="s">
        <v>147</v>
      </c>
      <c r="C216" s="11" t="s">
        <v>149</v>
      </c>
      <c r="D216" s="1" t="s">
        <v>72</v>
      </c>
      <c r="E216" s="15" t="s">
        <v>113</v>
      </c>
      <c r="F216" s="12">
        <v>570.09</v>
      </c>
      <c r="G216" s="13"/>
      <c r="H216" s="13">
        <v>570.09</v>
      </c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1"/>
      <c r="AH216" s="11"/>
    </row>
    <row r="217" spans="1:34" x14ac:dyDescent="0.25">
      <c r="A217" s="62" t="s">
        <v>361</v>
      </c>
      <c r="B217" s="11" t="s">
        <v>147</v>
      </c>
      <c r="C217" s="11" t="s">
        <v>148</v>
      </c>
      <c r="D217" s="1" t="s">
        <v>72</v>
      </c>
      <c r="E217" s="15" t="s">
        <v>113</v>
      </c>
      <c r="F217" s="12">
        <v>314.19</v>
      </c>
      <c r="G217" s="13"/>
      <c r="H217" s="13">
        <v>314.19</v>
      </c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1"/>
      <c r="AH217" s="11"/>
    </row>
    <row r="218" spans="1:34" x14ac:dyDescent="0.25">
      <c r="A218" s="62" t="s">
        <v>361</v>
      </c>
      <c r="B218" s="11" t="s">
        <v>119</v>
      </c>
      <c r="C218" s="11" t="s">
        <v>150</v>
      </c>
      <c r="D218" s="1" t="s">
        <v>118</v>
      </c>
      <c r="E218" s="15" t="s">
        <v>113</v>
      </c>
      <c r="F218" s="12">
        <v>100.46</v>
      </c>
      <c r="G218" s="13"/>
      <c r="H218" s="13">
        <v>100.46</v>
      </c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1"/>
      <c r="AH218" s="11"/>
    </row>
    <row r="219" spans="1:34" x14ac:dyDescent="0.25">
      <c r="A219" s="62" t="s">
        <v>361</v>
      </c>
      <c r="B219" s="11" t="s">
        <v>119</v>
      </c>
      <c r="C219" s="11" t="s">
        <v>151</v>
      </c>
      <c r="D219" s="1" t="s">
        <v>118</v>
      </c>
      <c r="E219" s="15" t="s">
        <v>113</v>
      </c>
      <c r="F219" s="12">
        <v>75.349999999999994</v>
      </c>
      <c r="G219" s="13"/>
      <c r="H219" s="13">
        <v>75.349999999999994</v>
      </c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1"/>
      <c r="AH219" s="11"/>
    </row>
    <row r="220" spans="1:34" x14ac:dyDescent="0.25">
      <c r="A220" s="62" t="s">
        <v>361</v>
      </c>
      <c r="B220" s="11" t="s">
        <v>137</v>
      </c>
      <c r="C220" s="11" t="s">
        <v>242</v>
      </c>
      <c r="D220" s="1" t="s">
        <v>126</v>
      </c>
      <c r="E220" s="15" t="s">
        <v>113</v>
      </c>
      <c r="F220" s="12">
        <v>14.4</v>
      </c>
      <c r="G220" s="13">
        <v>2.4</v>
      </c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>
        <v>12</v>
      </c>
      <c r="AB220" s="13"/>
      <c r="AC220" s="13"/>
      <c r="AD220" s="13"/>
      <c r="AE220" s="13"/>
      <c r="AF220" s="13"/>
      <c r="AG220" s="11"/>
      <c r="AH220" s="11"/>
    </row>
    <row r="221" spans="1:34" x14ac:dyDescent="0.25">
      <c r="A221" s="62" t="s">
        <v>361</v>
      </c>
      <c r="B221" s="11" t="s">
        <v>201</v>
      </c>
      <c r="C221" s="11" t="s">
        <v>74</v>
      </c>
      <c r="D221" s="1" t="s">
        <v>118</v>
      </c>
      <c r="E221" s="15" t="s">
        <v>113</v>
      </c>
      <c r="F221" s="12">
        <v>15</v>
      </c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>
        <v>15</v>
      </c>
      <c r="AA221" s="13"/>
      <c r="AB221" s="13"/>
      <c r="AC221" s="13"/>
      <c r="AD221" s="13"/>
      <c r="AE221" s="13"/>
      <c r="AF221" s="13"/>
      <c r="AG221" s="11"/>
      <c r="AH221" s="11"/>
    </row>
    <row r="222" spans="1:34" x14ac:dyDescent="0.25">
      <c r="A222" s="62" t="s">
        <v>361</v>
      </c>
      <c r="B222" s="11" t="s">
        <v>114</v>
      </c>
      <c r="C222" s="11" t="s">
        <v>115</v>
      </c>
      <c r="D222" s="1" t="s">
        <v>118</v>
      </c>
      <c r="E222" s="15" t="s">
        <v>113</v>
      </c>
      <c r="F222" s="12">
        <v>8.5</v>
      </c>
      <c r="G222" s="13"/>
      <c r="H222" s="13"/>
      <c r="I222" s="13"/>
      <c r="J222" s="13"/>
      <c r="K222" s="13">
        <v>8.5</v>
      </c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1"/>
      <c r="AH222" s="11"/>
    </row>
    <row r="223" spans="1:34" x14ac:dyDescent="0.25">
      <c r="A223" s="62" t="s">
        <v>361</v>
      </c>
      <c r="B223" s="11" t="s">
        <v>358</v>
      </c>
      <c r="C223" s="11" t="s">
        <v>342</v>
      </c>
      <c r="D223" s="1" t="s">
        <v>126</v>
      </c>
      <c r="E223" s="15" t="s">
        <v>113</v>
      </c>
      <c r="F223" s="12">
        <v>8.49</v>
      </c>
      <c r="G223" s="13"/>
      <c r="H223" s="13"/>
      <c r="I223" s="13"/>
      <c r="J223" s="13">
        <v>8.49</v>
      </c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1"/>
      <c r="AH223" s="11"/>
    </row>
    <row r="224" spans="1:34" x14ac:dyDescent="0.25">
      <c r="A224" s="62" t="s">
        <v>361</v>
      </c>
      <c r="B224" s="11" t="s">
        <v>152</v>
      </c>
      <c r="C224" s="11" t="s">
        <v>362</v>
      </c>
      <c r="D224" s="1" t="s">
        <v>118</v>
      </c>
      <c r="E224" s="15" t="s">
        <v>113</v>
      </c>
      <c r="F224" s="12">
        <v>6.83</v>
      </c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>
        <v>6.83</v>
      </c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1"/>
      <c r="AH224" s="11"/>
    </row>
    <row r="225" spans="1:35" ht="27.6" x14ac:dyDescent="0.25">
      <c r="A225" s="62" t="s">
        <v>361</v>
      </c>
      <c r="B225" s="11" t="s">
        <v>364</v>
      </c>
      <c r="C225" s="254" t="s">
        <v>363</v>
      </c>
      <c r="D225" s="1" t="s">
        <v>72</v>
      </c>
      <c r="E225" s="15" t="s">
        <v>113</v>
      </c>
      <c r="F225" s="12">
        <v>908.4</v>
      </c>
      <c r="G225" s="13">
        <v>151.4</v>
      </c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>
        <v>757</v>
      </c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1"/>
      <c r="AH225" s="11"/>
    </row>
    <row r="226" spans="1:35" x14ac:dyDescent="0.25">
      <c r="A226" s="62" t="s">
        <v>361</v>
      </c>
      <c r="B226" s="11" t="s">
        <v>172</v>
      </c>
      <c r="C226" s="254" t="s">
        <v>367</v>
      </c>
      <c r="D226" s="1" t="s">
        <v>126</v>
      </c>
      <c r="E226" s="15" t="s">
        <v>113</v>
      </c>
      <c r="F226" s="12">
        <v>16.989999999999998</v>
      </c>
      <c r="G226" s="13"/>
      <c r="H226" s="13"/>
      <c r="I226" s="13"/>
      <c r="J226" s="13">
        <v>16.989999999999998</v>
      </c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1"/>
      <c r="AH226" s="11"/>
    </row>
    <row r="227" spans="1:35" x14ac:dyDescent="0.25">
      <c r="A227" s="62" t="s">
        <v>361</v>
      </c>
      <c r="B227" s="11" t="s">
        <v>368</v>
      </c>
      <c r="C227" s="254" t="s">
        <v>225</v>
      </c>
      <c r="D227" s="1" t="s">
        <v>72</v>
      </c>
      <c r="E227" s="15" t="s">
        <v>113</v>
      </c>
      <c r="F227" s="12">
        <v>50</v>
      </c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>
        <v>50</v>
      </c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1"/>
      <c r="AH227" s="11"/>
    </row>
    <row r="228" spans="1:35" x14ac:dyDescent="0.25">
      <c r="A228" s="62" t="s">
        <v>361</v>
      </c>
      <c r="B228" s="11" t="s">
        <v>369</v>
      </c>
      <c r="C228" s="254" t="s">
        <v>225</v>
      </c>
      <c r="D228" s="1" t="s">
        <v>72</v>
      </c>
      <c r="E228" s="15" t="s">
        <v>113</v>
      </c>
      <c r="F228" s="12">
        <v>60</v>
      </c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>
        <v>60</v>
      </c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1"/>
      <c r="AH228" s="11"/>
    </row>
    <row r="229" spans="1:35" x14ac:dyDescent="0.25">
      <c r="A229" s="62" t="s">
        <v>361</v>
      </c>
      <c r="B229" s="11" t="s">
        <v>370</v>
      </c>
      <c r="C229" s="254" t="s">
        <v>371</v>
      </c>
      <c r="D229" s="1" t="s">
        <v>126</v>
      </c>
      <c r="E229" s="15" t="s">
        <v>113</v>
      </c>
      <c r="F229" s="12">
        <v>22.34</v>
      </c>
      <c r="G229" s="13">
        <v>3.72</v>
      </c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>
        <v>18.62</v>
      </c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1"/>
      <c r="AH229" s="11"/>
    </row>
    <row r="230" spans="1:35" x14ac:dyDescent="0.25">
      <c r="A230" s="62" t="s">
        <v>361</v>
      </c>
      <c r="B230" s="11" t="s">
        <v>375</v>
      </c>
      <c r="C230" s="254" t="s">
        <v>372</v>
      </c>
      <c r="D230" s="1" t="s">
        <v>126</v>
      </c>
      <c r="E230" s="15" t="s">
        <v>113</v>
      </c>
      <c r="F230" s="12">
        <v>89.39</v>
      </c>
      <c r="G230" s="13">
        <v>14.9</v>
      </c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>
        <v>74.489999999999995</v>
      </c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1"/>
      <c r="AH230" s="11"/>
    </row>
    <row r="231" spans="1:35" x14ac:dyDescent="0.25">
      <c r="A231" s="62" t="s">
        <v>361</v>
      </c>
      <c r="B231" s="11" t="s">
        <v>374</v>
      </c>
      <c r="C231" s="254" t="s">
        <v>373</v>
      </c>
      <c r="D231" s="1" t="s">
        <v>126</v>
      </c>
      <c r="E231" s="15" t="s">
        <v>113</v>
      </c>
      <c r="F231" s="12">
        <v>172.99</v>
      </c>
      <c r="G231" s="13">
        <v>28.83</v>
      </c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>
        <v>144.16</v>
      </c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1"/>
      <c r="AH231" s="11"/>
    </row>
    <row r="232" spans="1:35" x14ac:dyDescent="0.25">
      <c r="A232" s="62" t="s">
        <v>361</v>
      </c>
      <c r="B232" s="11" t="s">
        <v>14</v>
      </c>
      <c r="C232" s="254" t="s">
        <v>378</v>
      </c>
      <c r="D232" s="1" t="s">
        <v>379</v>
      </c>
      <c r="E232" s="15" t="s">
        <v>113</v>
      </c>
      <c r="F232" s="12">
        <v>45</v>
      </c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>
        <v>45</v>
      </c>
      <c r="Z232" s="13"/>
      <c r="AA232" s="13"/>
      <c r="AB232" s="13"/>
      <c r="AC232" s="13"/>
      <c r="AD232" s="13"/>
      <c r="AE232" s="13"/>
      <c r="AF232" s="13"/>
      <c r="AG232" s="11"/>
      <c r="AH232" s="11"/>
    </row>
    <row r="233" spans="1:35" x14ac:dyDescent="0.25">
      <c r="A233" s="62" t="s">
        <v>361</v>
      </c>
      <c r="B233" s="11" t="s">
        <v>138</v>
      </c>
      <c r="C233" s="254" t="s">
        <v>381</v>
      </c>
      <c r="D233" s="1" t="s">
        <v>126</v>
      </c>
      <c r="E233" s="15" t="s">
        <v>113</v>
      </c>
      <c r="F233" s="12">
        <v>38.090000000000003</v>
      </c>
      <c r="G233" s="13"/>
      <c r="H233" s="13"/>
      <c r="I233" s="13">
        <v>38.090000000000003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1"/>
      <c r="AH233" s="11"/>
    </row>
    <row r="234" spans="1:35" x14ac:dyDescent="0.25">
      <c r="A234" s="62" t="s">
        <v>361</v>
      </c>
      <c r="B234" s="11" t="s">
        <v>382</v>
      </c>
      <c r="C234" s="254" t="s">
        <v>383</v>
      </c>
      <c r="D234" s="1" t="s">
        <v>72</v>
      </c>
      <c r="E234" s="15" t="s">
        <v>113</v>
      </c>
      <c r="F234" s="12">
        <v>200</v>
      </c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>
        <v>200</v>
      </c>
      <c r="AG234" s="11"/>
      <c r="AH234" s="11"/>
    </row>
    <row r="235" spans="1:35" x14ac:dyDescent="0.25">
      <c r="A235" s="62"/>
      <c r="B235" s="11"/>
      <c r="C235" s="11"/>
      <c r="D235" s="1"/>
      <c r="E235" s="15"/>
      <c r="F235" s="12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1"/>
      <c r="AH235" s="11"/>
    </row>
    <row r="236" spans="1:35" x14ac:dyDescent="0.25">
      <c r="A236" s="36"/>
      <c r="B236" s="11"/>
      <c r="C236" s="11"/>
      <c r="D236" s="9">
        <f>G236+H236+I236+J236+L236+M236+Q236+R236+S236+W236+X236+Y236+Z236+AA236+AC236+AB236+AD236+V236+AF236+T236+AG236+U236+AH236+K236+N236+O236+P236</f>
        <v>135569.98000000001</v>
      </c>
      <c r="E236" s="15"/>
      <c r="F236" s="12">
        <f>SUM(F8:F234)</f>
        <v>135569.97999999998</v>
      </c>
      <c r="G236" s="12">
        <f t="shared" ref="G236:AH236" si="0">SUM(G8:G234)</f>
        <v>14217.219999999998</v>
      </c>
      <c r="H236" s="12">
        <f t="shared" si="0"/>
        <v>34039.299999999988</v>
      </c>
      <c r="I236" s="12">
        <f t="shared" si="0"/>
        <v>62.550000000000004</v>
      </c>
      <c r="J236" s="12">
        <f t="shared" si="0"/>
        <v>846.5100000000001</v>
      </c>
      <c r="K236" s="12">
        <f t="shared" si="0"/>
        <v>102</v>
      </c>
      <c r="L236" s="12">
        <f t="shared" si="0"/>
        <v>561.01</v>
      </c>
      <c r="M236" s="12">
        <f t="shared" si="0"/>
        <v>1470.04</v>
      </c>
      <c r="N236" s="12">
        <f t="shared" si="0"/>
        <v>240</v>
      </c>
      <c r="O236" s="12">
        <f t="shared" si="0"/>
        <v>94</v>
      </c>
      <c r="P236" s="12">
        <f t="shared" si="0"/>
        <v>1482</v>
      </c>
      <c r="Q236" s="12">
        <f t="shared" si="0"/>
        <v>63812.30000000001</v>
      </c>
      <c r="R236" s="12">
        <f t="shared" si="0"/>
        <v>0</v>
      </c>
      <c r="S236" s="12">
        <f t="shared" si="0"/>
        <v>475</v>
      </c>
      <c r="T236" s="12">
        <f t="shared" si="0"/>
        <v>3744.1599999999994</v>
      </c>
      <c r="U236" s="12">
        <f t="shared" si="0"/>
        <v>1260</v>
      </c>
      <c r="V236" s="12">
        <f t="shared" si="0"/>
        <v>6540</v>
      </c>
      <c r="W236" s="12">
        <f t="shared" si="0"/>
        <v>990</v>
      </c>
      <c r="X236" s="12">
        <f t="shared" si="0"/>
        <v>0</v>
      </c>
      <c r="Y236" s="12">
        <f t="shared" si="0"/>
        <v>420</v>
      </c>
      <c r="Z236" s="12">
        <f t="shared" si="0"/>
        <v>247.05</v>
      </c>
      <c r="AA236" s="12">
        <f t="shared" si="0"/>
        <v>1390</v>
      </c>
      <c r="AB236" s="12">
        <f t="shared" si="0"/>
        <v>727</v>
      </c>
      <c r="AC236" s="12">
        <f t="shared" si="0"/>
        <v>0</v>
      </c>
      <c r="AD236" s="12">
        <f t="shared" si="0"/>
        <v>0</v>
      </c>
      <c r="AE236" s="12">
        <f t="shared" si="0"/>
        <v>0</v>
      </c>
      <c r="AF236" s="12">
        <f t="shared" si="0"/>
        <v>690</v>
      </c>
      <c r="AG236" s="12">
        <f t="shared" si="0"/>
        <v>2063.5</v>
      </c>
      <c r="AH236" s="12">
        <f t="shared" si="0"/>
        <v>96.339999999999989</v>
      </c>
      <c r="AI236" s="12"/>
    </row>
    <row r="237" spans="1:35" x14ac:dyDescent="0.25">
      <c r="A237" s="221"/>
      <c r="B237" s="217"/>
      <c r="C237" s="217"/>
      <c r="D237" s="218"/>
      <c r="E237" s="216"/>
      <c r="F237" s="219"/>
      <c r="G237" s="220"/>
      <c r="H237" s="220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17"/>
      <c r="AH237" s="217"/>
    </row>
    <row r="238" spans="1:35" s="11" customFormat="1" x14ac:dyDescent="0.25">
      <c r="A238" s="36"/>
      <c r="D238" s="1"/>
      <c r="E238" s="15"/>
      <c r="F238" s="12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</row>
    <row r="239" spans="1:35" x14ac:dyDescent="0.25">
      <c r="B239" s="40"/>
      <c r="AF239" s="46"/>
    </row>
    <row r="240" spans="1:35" x14ac:dyDescent="0.25">
      <c r="E240" s="44"/>
      <c r="H240" s="228"/>
      <c r="I240" s="228"/>
      <c r="J240" s="228"/>
      <c r="K240" s="228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8"/>
      <c r="Z240" s="228"/>
      <c r="AA240" s="228"/>
      <c r="AB240" s="228"/>
      <c r="AC240" s="228"/>
      <c r="AD240" s="228"/>
      <c r="AE240" s="228"/>
      <c r="AF240" s="46"/>
    </row>
    <row r="241" spans="1:32" ht="15.6" x14ac:dyDescent="0.25">
      <c r="A241" s="47"/>
      <c r="C241" s="17"/>
      <c r="D241" s="229"/>
      <c r="E241" s="52"/>
      <c r="F241" s="53"/>
      <c r="G241" s="54"/>
      <c r="H241" s="54"/>
      <c r="AF241" s="46"/>
    </row>
    <row r="242" spans="1:32" x14ac:dyDescent="0.25"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6"/>
    </row>
    <row r="243" spans="1:32" x14ac:dyDescent="0.25"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6"/>
    </row>
    <row r="244" spans="1:32" x14ac:dyDescent="0.25">
      <c r="A244" s="230"/>
      <c r="AF244" s="46"/>
    </row>
    <row r="245" spans="1:32" x14ac:dyDescent="0.25">
      <c r="A245" s="230"/>
      <c r="AF245" s="46"/>
    </row>
    <row r="246" spans="1:32" x14ac:dyDescent="0.25">
      <c r="A246" s="230"/>
      <c r="C246" s="17"/>
      <c r="AF246" s="46"/>
    </row>
    <row r="247" spans="1:32" x14ac:dyDescent="0.25">
      <c r="A247" s="230"/>
      <c r="C247" s="231"/>
      <c r="AF247" s="46"/>
    </row>
    <row r="248" spans="1:32" s="17" customFormat="1" ht="15.9" customHeight="1" x14ac:dyDescent="0.25">
      <c r="A248" s="230"/>
      <c r="B248" s="231"/>
      <c r="C248" s="231"/>
      <c r="D248" s="232"/>
      <c r="E248" s="233"/>
      <c r="F248" s="234"/>
      <c r="G248" s="228"/>
      <c r="H248" s="228"/>
      <c r="I248" s="228"/>
      <c r="J248" s="228"/>
      <c r="K248" s="228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8"/>
      <c r="Z248" s="228"/>
      <c r="AA248" s="228"/>
      <c r="AB248" s="228"/>
      <c r="AC248" s="228"/>
      <c r="AD248" s="228"/>
      <c r="AE248" s="228"/>
      <c r="AF248" s="228"/>
    </row>
    <row r="249" spans="1:32" x14ac:dyDescent="0.25">
      <c r="A249" s="230"/>
      <c r="B249" s="17"/>
      <c r="AF249" s="46"/>
    </row>
    <row r="250" spans="1:32" x14ac:dyDescent="0.25">
      <c r="A250" s="230"/>
      <c r="AF250" s="46"/>
    </row>
    <row r="251" spans="1:32" x14ac:dyDescent="0.25">
      <c r="A251" s="230"/>
      <c r="AF251" s="46"/>
    </row>
    <row r="252" spans="1:32" x14ac:dyDescent="0.25">
      <c r="A252" s="47"/>
      <c r="AF252" s="46"/>
    </row>
    <row r="253" spans="1:32" x14ac:dyDescent="0.25">
      <c r="A253" s="230"/>
      <c r="AF253" s="46"/>
    </row>
    <row r="254" spans="1:32" x14ac:dyDescent="0.25">
      <c r="A254" s="230"/>
      <c r="AF254" s="46"/>
    </row>
    <row r="255" spans="1:32" x14ac:dyDescent="0.25">
      <c r="A255" s="230"/>
      <c r="C255" s="231"/>
      <c r="AF255" s="46"/>
    </row>
    <row r="256" spans="1:32" x14ac:dyDescent="0.25">
      <c r="A256" s="230"/>
      <c r="C256" s="17"/>
      <c r="AF256" s="46"/>
    </row>
    <row r="257" spans="1:32" s="17" customFormat="1" ht="15.9" customHeight="1" x14ac:dyDescent="0.25">
      <c r="A257" s="230"/>
      <c r="B257" s="231"/>
      <c r="C257" s="231"/>
      <c r="D257" s="232"/>
      <c r="E257" s="233"/>
      <c r="F257" s="234"/>
      <c r="G257" s="228"/>
      <c r="H257" s="228"/>
      <c r="I257" s="228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228"/>
    </row>
    <row r="258" spans="1:32" x14ac:dyDescent="0.25">
      <c r="A258" s="230"/>
      <c r="AF258" s="46"/>
    </row>
    <row r="259" spans="1:32" x14ac:dyDescent="0.25">
      <c r="A259" s="230"/>
      <c r="AF259" s="46"/>
    </row>
    <row r="260" spans="1:32" x14ac:dyDescent="0.25">
      <c r="A260" s="230"/>
      <c r="AF260" s="46"/>
    </row>
    <row r="261" spans="1:32" x14ac:dyDescent="0.25">
      <c r="A261" s="230"/>
      <c r="AF261" s="46"/>
    </row>
    <row r="262" spans="1:32" x14ac:dyDescent="0.25">
      <c r="A262" s="230"/>
      <c r="AF262" s="46"/>
    </row>
    <row r="263" spans="1:32" x14ac:dyDescent="0.25">
      <c r="A263" s="230"/>
      <c r="AF263" s="46"/>
    </row>
    <row r="264" spans="1:32" x14ac:dyDescent="0.25">
      <c r="A264" s="230"/>
      <c r="AF264" s="46"/>
    </row>
    <row r="265" spans="1:32" x14ac:dyDescent="0.25">
      <c r="A265" s="230"/>
      <c r="AF265" s="46"/>
    </row>
    <row r="266" spans="1:32" x14ac:dyDescent="0.25">
      <c r="A266" s="230"/>
      <c r="AF266" s="46"/>
    </row>
    <row r="267" spans="1:32" x14ac:dyDescent="0.25">
      <c r="A267" s="230"/>
      <c r="AF267" s="46"/>
    </row>
    <row r="268" spans="1:32" x14ac:dyDescent="0.25">
      <c r="A268" s="230"/>
      <c r="AF268" s="46"/>
    </row>
    <row r="269" spans="1:32" x14ac:dyDescent="0.25">
      <c r="A269" s="230"/>
      <c r="AF269" s="46"/>
    </row>
    <row r="270" spans="1:32" x14ac:dyDescent="0.25">
      <c r="A270" s="230"/>
      <c r="AF270" s="46"/>
    </row>
    <row r="271" spans="1:32" x14ac:dyDescent="0.25">
      <c r="A271" s="230"/>
      <c r="AF271" s="46"/>
    </row>
    <row r="272" spans="1:32" x14ac:dyDescent="0.25">
      <c r="A272" s="230"/>
      <c r="AF272" s="46"/>
    </row>
    <row r="273" spans="1:32" x14ac:dyDescent="0.25">
      <c r="A273" s="230"/>
      <c r="AF273" s="46"/>
    </row>
    <row r="274" spans="1:32" x14ac:dyDescent="0.25">
      <c r="A274" s="230"/>
      <c r="AF274" s="46"/>
    </row>
    <row r="275" spans="1:32" x14ac:dyDescent="0.25">
      <c r="A275" s="230"/>
      <c r="AF275" s="46"/>
    </row>
    <row r="276" spans="1:32" x14ac:dyDescent="0.25">
      <c r="A276" s="230"/>
      <c r="AF276" s="46"/>
    </row>
    <row r="277" spans="1:32" x14ac:dyDescent="0.25">
      <c r="A277" s="230"/>
      <c r="AF277" s="46"/>
    </row>
    <row r="278" spans="1:32" x14ac:dyDescent="0.25">
      <c r="A278" s="230"/>
      <c r="AF278" s="46"/>
    </row>
    <row r="279" spans="1:32" x14ac:dyDescent="0.25">
      <c r="A279" s="230"/>
      <c r="AF279" s="46"/>
    </row>
    <row r="280" spans="1:32" x14ac:dyDescent="0.25">
      <c r="A280" s="230"/>
      <c r="AF280" s="46"/>
    </row>
    <row r="281" spans="1:32" x14ac:dyDescent="0.25">
      <c r="A281" s="230"/>
      <c r="AF281" s="46"/>
    </row>
    <row r="282" spans="1:32" x14ac:dyDescent="0.25">
      <c r="A282" s="230"/>
      <c r="AF282" s="46"/>
    </row>
    <row r="283" spans="1:32" x14ac:dyDescent="0.25">
      <c r="A283" s="230"/>
      <c r="AF283" s="46"/>
    </row>
    <row r="284" spans="1:32" x14ac:dyDescent="0.25">
      <c r="A284" s="230"/>
      <c r="AF284" s="46"/>
    </row>
    <row r="285" spans="1:32" x14ac:dyDescent="0.25">
      <c r="A285" s="230"/>
      <c r="AF285" s="46"/>
    </row>
    <row r="286" spans="1:32" x14ac:dyDescent="0.25">
      <c r="A286" s="230"/>
      <c r="AF286" s="46"/>
    </row>
    <row r="287" spans="1:32" x14ac:dyDescent="0.25">
      <c r="A287" s="230"/>
      <c r="AF287" s="46"/>
    </row>
    <row r="288" spans="1:32" x14ac:dyDescent="0.25">
      <c r="A288" s="230"/>
      <c r="AF288" s="46"/>
    </row>
    <row r="289" spans="1:32" x14ac:dyDescent="0.25">
      <c r="A289" s="230"/>
      <c r="AF289" s="46"/>
    </row>
    <row r="290" spans="1:32" x14ac:dyDescent="0.25">
      <c r="A290" s="230"/>
      <c r="AF290" s="46"/>
    </row>
    <row r="291" spans="1:32" x14ac:dyDescent="0.25">
      <c r="A291" s="230"/>
      <c r="AF291" s="46"/>
    </row>
    <row r="292" spans="1:32" x14ac:dyDescent="0.25">
      <c r="A292" s="230"/>
      <c r="AF292" s="46"/>
    </row>
    <row r="293" spans="1:32" x14ac:dyDescent="0.25">
      <c r="A293" s="230"/>
      <c r="AF293" s="46"/>
    </row>
    <row r="294" spans="1:32" x14ac:dyDescent="0.25">
      <c r="A294" s="230"/>
      <c r="AF294" s="46"/>
    </row>
    <row r="295" spans="1:32" x14ac:dyDescent="0.25">
      <c r="A295" s="230"/>
      <c r="AF295" s="46"/>
    </row>
    <row r="296" spans="1:32" x14ac:dyDescent="0.25">
      <c r="A296" s="230"/>
      <c r="AF296" s="46"/>
    </row>
    <row r="297" spans="1:32" x14ac:dyDescent="0.25">
      <c r="A297" s="47"/>
      <c r="C297" s="46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</row>
    <row r="298" spans="1:32" x14ac:dyDescent="0.25">
      <c r="A298" s="47"/>
      <c r="AF298" s="46"/>
    </row>
    <row r="299" spans="1:32" x14ac:dyDescent="0.25">
      <c r="A299" s="47"/>
      <c r="AF299" s="46"/>
    </row>
    <row r="300" spans="1:32" x14ac:dyDescent="0.25">
      <c r="A300" s="47"/>
      <c r="AF300" s="46"/>
    </row>
    <row r="301" spans="1:32" x14ac:dyDescent="0.25">
      <c r="A301" s="47"/>
      <c r="AF301" s="46"/>
    </row>
    <row r="302" spans="1:32" x14ac:dyDescent="0.25">
      <c r="A302" s="47"/>
      <c r="AF302" s="46"/>
    </row>
    <row r="303" spans="1:32" x14ac:dyDescent="0.25">
      <c r="A303" s="47"/>
      <c r="AF303" s="46"/>
    </row>
    <row r="304" spans="1:32" x14ac:dyDescent="0.25">
      <c r="A304" s="47"/>
      <c r="AF304" s="46"/>
    </row>
    <row r="305" spans="1:32" x14ac:dyDescent="0.25">
      <c r="A305" s="47"/>
      <c r="AF305" s="46"/>
    </row>
    <row r="306" spans="1:32" x14ac:dyDescent="0.25">
      <c r="A306" s="47"/>
      <c r="AF306" s="46"/>
    </row>
    <row r="307" spans="1:32" x14ac:dyDescent="0.25">
      <c r="A307" s="47"/>
      <c r="AF307" s="46"/>
    </row>
    <row r="308" spans="1:32" x14ac:dyDescent="0.25">
      <c r="A308" s="47"/>
      <c r="AF308" s="46"/>
    </row>
    <row r="309" spans="1:32" x14ac:dyDescent="0.25">
      <c r="A309" s="47"/>
      <c r="AF309" s="46"/>
    </row>
    <row r="310" spans="1:32" x14ac:dyDescent="0.25">
      <c r="A310" s="47"/>
      <c r="AF310" s="46"/>
    </row>
    <row r="311" spans="1:32" x14ac:dyDescent="0.25">
      <c r="A311" s="47"/>
      <c r="D311" s="14"/>
      <c r="E311" s="14"/>
      <c r="AF311" s="46"/>
    </row>
    <row r="312" spans="1:32" x14ac:dyDescent="0.25">
      <c r="A312" s="47"/>
      <c r="D312" s="14"/>
      <c r="E312" s="14"/>
      <c r="AF312" s="46"/>
    </row>
    <row r="313" spans="1:32" x14ac:dyDescent="0.25">
      <c r="A313" s="47"/>
      <c r="B313" s="47"/>
      <c r="C313" s="47"/>
      <c r="D313" s="47"/>
      <c r="E313" s="47"/>
      <c r="AF313" s="46"/>
    </row>
    <row r="314" spans="1:32" x14ac:dyDescent="0.25">
      <c r="A314" s="47"/>
      <c r="B314" s="47"/>
      <c r="C314" s="47"/>
      <c r="D314" s="47"/>
      <c r="E314" s="47"/>
      <c r="AF314" s="46"/>
    </row>
    <row r="315" spans="1:32" x14ac:dyDescent="0.25">
      <c r="A315" s="47"/>
      <c r="AF315" s="46"/>
    </row>
    <row r="316" spans="1:32" x14ac:dyDescent="0.25">
      <c r="A316" s="47"/>
      <c r="Q316" s="45"/>
      <c r="R316" s="45"/>
      <c r="S316" s="45"/>
      <c r="T316" s="45"/>
      <c r="U316" s="45"/>
      <c r="V316" s="45"/>
      <c r="W316" s="45"/>
      <c r="X316" s="45"/>
      <c r="Z316" s="45"/>
      <c r="AF316" s="46"/>
    </row>
    <row r="317" spans="1:32" x14ac:dyDescent="0.25">
      <c r="A317" s="47"/>
      <c r="Q317" s="45"/>
      <c r="R317" s="45"/>
      <c r="S317" s="45"/>
      <c r="T317" s="45"/>
      <c r="U317" s="45"/>
      <c r="V317" s="45"/>
      <c r="W317" s="45"/>
      <c r="X317" s="45"/>
      <c r="AF317" s="46"/>
    </row>
    <row r="318" spans="1:32" x14ac:dyDescent="0.25">
      <c r="A318" s="47"/>
      <c r="Q318" s="45"/>
      <c r="S318" s="45"/>
      <c r="T318" s="45"/>
      <c r="U318" s="45"/>
      <c r="V318" s="45"/>
      <c r="W318" s="45"/>
      <c r="X318" s="45"/>
      <c r="AF318" s="46"/>
    </row>
    <row r="319" spans="1:32" x14ac:dyDescent="0.25">
      <c r="A319" s="47"/>
      <c r="Q319" s="45"/>
      <c r="R319" s="45"/>
      <c r="S319" s="45"/>
      <c r="T319" s="45"/>
      <c r="U319" s="45"/>
      <c r="W319" s="45"/>
      <c r="X319" s="45"/>
      <c r="AF319" s="46"/>
    </row>
    <row r="320" spans="1:32" x14ac:dyDescent="0.25">
      <c r="A320" s="47"/>
      <c r="Q320" s="45"/>
      <c r="R320" s="45"/>
      <c r="S320" s="45"/>
      <c r="T320" s="45"/>
      <c r="U320" s="45"/>
      <c r="V320" s="45"/>
      <c r="W320" s="45"/>
      <c r="X320" s="45"/>
      <c r="AF320" s="46"/>
    </row>
    <row r="321" spans="1:34" x14ac:dyDescent="0.25">
      <c r="A321" s="47"/>
      <c r="Q321" s="45"/>
      <c r="R321" s="45"/>
      <c r="S321" s="45"/>
      <c r="T321" s="45"/>
      <c r="U321" s="45"/>
      <c r="V321" s="45"/>
      <c r="W321" s="45"/>
      <c r="X321" s="45"/>
      <c r="AF321" s="46"/>
    </row>
    <row r="322" spans="1:34" x14ac:dyDescent="0.25">
      <c r="A322" s="47"/>
      <c r="Q322" s="45"/>
      <c r="R322" s="45"/>
      <c r="S322" s="45"/>
      <c r="T322" s="45"/>
      <c r="U322" s="45"/>
      <c r="W322" s="45"/>
      <c r="X322" s="45"/>
      <c r="AF322" s="46"/>
    </row>
    <row r="323" spans="1:34" x14ac:dyDescent="0.25">
      <c r="A323" s="47"/>
      <c r="Q323" s="45"/>
      <c r="S323" s="45"/>
      <c r="T323" s="45"/>
      <c r="U323" s="45"/>
      <c r="V323" s="45"/>
      <c r="W323" s="45"/>
      <c r="X323" s="45"/>
      <c r="AF323" s="46"/>
    </row>
    <row r="324" spans="1:34" x14ac:dyDescent="0.25">
      <c r="A324" s="47"/>
      <c r="Q324" s="45"/>
      <c r="R324" s="45"/>
      <c r="S324" s="45"/>
      <c r="T324" s="45"/>
      <c r="U324" s="45"/>
      <c r="V324" s="45"/>
      <c r="W324" s="45"/>
      <c r="X324" s="45"/>
      <c r="AF324" s="46"/>
    </row>
    <row r="325" spans="1:34" x14ac:dyDescent="0.25">
      <c r="A325" s="47"/>
      <c r="Q325" s="45"/>
      <c r="R325" s="45"/>
      <c r="S325" s="45"/>
      <c r="T325" s="45"/>
      <c r="U325" s="45"/>
      <c r="V325" s="45"/>
      <c r="W325" s="45"/>
      <c r="X325" s="45"/>
      <c r="AF325" s="46"/>
    </row>
    <row r="326" spans="1:34" x14ac:dyDescent="0.25">
      <c r="A326" s="47"/>
      <c r="R326" s="45"/>
      <c r="S326" s="45"/>
      <c r="T326" s="45"/>
      <c r="U326" s="45"/>
      <c r="V326" s="45"/>
      <c r="W326" s="45"/>
      <c r="X326" s="45"/>
      <c r="AF326" s="46"/>
    </row>
    <row r="327" spans="1:34" x14ac:dyDescent="0.25">
      <c r="A327" s="47"/>
      <c r="R327" s="45"/>
      <c r="S327" s="45"/>
      <c r="T327" s="45"/>
      <c r="U327" s="45"/>
      <c r="V327" s="45"/>
      <c r="W327" s="45"/>
      <c r="X327" s="45"/>
      <c r="AF327" s="46"/>
    </row>
    <row r="328" spans="1:34" x14ac:dyDescent="0.25">
      <c r="A328" s="47"/>
      <c r="Q328" s="45"/>
      <c r="R328" s="45"/>
      <c r="S328" s="45"/>
      <c r="T328" s="45"/>
      <c r="U328" s="45"/>
      <c r="V328" s="45"/>
      <c r="W328" s="45"/>
      <c r="X328" s="45"/>
      <c r="AF328" s="46"/>
    </row>
    <row r="329" spans="1:34" x14ac:dyDescent="0.25">
      <c r="A329" s="222"/>
      <c r="B329" s="223"/>
      <c r="C329" s="223"/>
      <c r="D329" s="224"/>
      <c r="E329" s="225"/>
      <c r="F329" s="226"/>
      <c r="G329" s="227"/>
      <c r="H329" s="227"/>
      <c r="I329" s="227"/>
      <c r="J329" s="227"/>
      <c r="K329" s="227"/>
      <c r="L329" s="227"/>
      <c r="M329" s="227"/>
      <c r="N329" s="227"/>
      <c r="O329" s="227"/>
      <c r="P329" s="227"/>
      <c r="Q329" s="226"/>
      <c r="R329" s="227"/>
      <c r="S329" s="226"/>
      <c r="T329" s="226"/>
      <c r="U329" s="226"/>
      <c r="V329" s="226"/>
      <c r="W329" s="226"/>
      <c r="X329" s="226"/>
      <c r="Y329" s="227"/>
      <c r="Z329" s="227"/>
      <c r="AA329" s="227"/>
      <c r="AB329" s="227"/>
      <c r="AC329" s="227"/>
      <c r="AD329" s="227"/>
      <c r="AE329" s="227"/>
      <c r="AF329" s="227"/>
      <c r="AG329" s="223"/>
      <c r="AH329" s="223"/>
    </row>
    <row r="330" spans="1:34" x14ac:dyDescent="0.25">
      <c r="A330" s="10"/>
      <c r="B330" s="11"/>
      <c r="C330" s="11"/>
      <c r="D330" s="1"/>
      <c r="E330" s="15"/>
      <c r="F330" s="12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2"/>
      <c r="R330" s="12"/>
      <c r="S330" s="12"/>
      <c r="T330" s="12"/>
      <c r="U330" s="12"/>
      <c r="V330" s="12"/>
      <c r="W330" s="12"/>
      <c r="X330" s="12"/>
      <c r="Y330" s="13"/>
      <c r="Z330" s="12"/>
      <c r="AA330" s="13"/>
      <c r="AB330" s="13"/>
      <c r="AC330" s="13"/>
      <c r="AD330" s="13"/>
      <c r="AE330" s="13"/>
      <c r="AF330" s="13"/>
      <c r="AG330" s="11"/>
      <c r="AH330" s="11"/>
    </row>
    <row r="331" spans="1:34" x14ac:dyDescent="0.25">
      <c r="A331" s="10"/>
      <c r="B331" s="11"/>
      <c r="C331" s="11"/>
      <c r="D331" s="1"/>
      <c r="E331" s="15"/>
      <c r="F331" s="12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2"/>
      <c r="R331" s="13"/>
      <c r="S331" s="12"/>
      <c r="T331" s="12"/>
      <c r="U331" s="12"/>
      <c r="V331" s="12"/>
      <c r="W331" s="12"/>
      <c r="X331" s="12"/>
      <c r="Y331" s="13"/>
      <c r="Z331" s="12"/>
      <c r="AA331" s="13"/>
      <c r="AB331" s="13"/>
      <c r="AC331" s="13"/>
      <c r="AD331" s="13"/>
      <c r="AE331" s="13"/>
      <c r="AF331" s="13"/>
      <c r="AG331" s="11"/>
      <c r="AH331" s="11"/>
    </row>
    <row r="332" spans="1:34" x14ac:dyDescent="0.25">
      <c r="A332" s="10"/>
      <c r="B332" s="11"/>
      <c r="C332" s="11"/>
      <c r="D332" s="1"/>
      <c r="E332" s="15"/>
      <c r="F332" s="12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2"/>
      <c r="R332" s="12"/>
      <c r="S332" s="12"/>
      <c r="T332" s="12"/>
      <c r="U332" s="12"/>
      <c r="V332" s="13"/>
      <c r="W332" s="12"/>
      <c r="X332" s="12"/>
      <c r="Y332" s="13"/>
      <c r="Z332" s="12"/>
      <c r="AA332" s="13"/>
      <c r="AB332" s="13"/>
      <c r="AC332" s="13"/>
      <c r="AD332" s="13"/>
      <c r="AE332" s="13"/>
      <c r="AF332" s="13"/>
      <c r="AG332" s="11"/>
      <c r="AH332" s="11"/>
    </row>
    <row r="333" spans="1:34" x14ac:dyDescent="0.25">
      <c r="A333" s="10"/>
      <c r="B333" s="11"/>
      <c r="C333" s="11"/>
      <c r="D333" s="1"/>
      <c r="E333" s="15"/>
      <c r="F333" s="12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2"/>
      <c r="R333" s="12"/>
      <c r="S333" s="12"/>
      <c r="T333" s="12"/>
      <c r="U333" s="12"/>
      <c r="V333" s="12"/>
      <c r="W333" s="12"/>
      <c r="X333" s="12"/>
      <c r="Y333" s="13"/>
      <c r="Z333" s="12"/>
      <c r="AA333" s="13"/>
      <c r="AB333" s="13"/>
      <c r="AC333" s="13"/>
      <c r="AD333" s="13"/>
      <c r="AE333" s="13"/>
      <c r="AF333" s="13"/>
      <c r="AG333" s="11"/>
      <c r="AH333" s="11"/>
    </row>
    <row r="334" spans="1:34" x14ac:dyDescent="0.25">
      <c r="A334" s="10"/>
      <c r="B334" s="11"/>
      <c r="C334" s="11"/>
      <c r="D334" s="1"/>
      <c r="E334" s="15"/>
      <c r="F334" s="12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2"/>
      <c r="R334" s="13"/>
      <c r="S334" s="12"/>
      <c r="T334" s="12"/>
      <c r="U334" s="12"/>
      <c r="V334" s="12"/>
      <c r="W334" s="12"/>
      <c r="X334" s="12"/>
      <c r="Y334" s="13"/>
      <c r="Z334" s="12"/>
      <c r="AA334" s="13"/>
      <c r="AB334" s="13"/>
      <c r="AC334" s="13"/>
      <c r="AD334" s="13"/>
      <c r="AE334" s="13"/>
      <c r="AF334" s="13"/>
      <c r="AG334" s="11"/>
      <c r="AH334" s="11"/>
    </row>
    <row r="335" spans="1:34" x14ac:dyDescent="0.25">
      <c r="A335" s="10"/>
      <c r="B335" s="11"/>
      <c r="C335" s="11"/>
      <c r="D335" s="1"/>
      <c r="E335" s="15"/>
      <c r="F335" s="12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2"/>
      <c r="R335" s="12"/>
      <c r="S335" s="12"/>
      <c r="T335" s="12"/>
      <c r="U335" s="12"/>
      <c r="V335" s="12"/>
      <c r="W335" s="12"/>
      <c r="X335" s="12"/>
      <c r="Y335" s="13"/>
      <c r="Z335" s="12"/>
      <c r="AA335" s="13"/>
      <c r="AB335" s="13"/>
      <c r="AC335" s="13"/>
      <c r="AD335" s="13"/>
      <c r="AE335" s="13"/>
      <c r="AF335" s="13"/>
      <c r="AG335" s="11"/>
      <c r="AH335" s="11"/>
    </row>
    <row r="336" spans="1:34" x14ac:dyDescent="0.25">
      <c r="A336" s="10"/>
      <c r="B336" s="11"/>
      <c r="C336" s="11"/>
      <c r="D336" s="1"/>
      <c r="E336" s="15"/>
      <c r="F336" s="12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2"/>
      <c r="R336" s="12"/>
      <c r="S336" s="12"/>
      <c r="T336" s="12"/>
      <c r="U336" s="12"/>
      <c r="V336" s="12"/>
      <c r="W336" s="12"/>
      <c r="X336" s="12"/>
      <c r="Y336" s="13"/>
      <c r="Z336" s="12"/>
      <c r="AA336" s="13"/>
      <c r="AB336" s="13"/>
      <c r="AC336" s="13"/>
      <c r="AD336" s="13"/>
      <c r="AE336" s="13"/>
      <c r="AF336" s="13"/>
      <c r="AG336" s="11"/>
      <c r="AH336" s="11"/>
    </row>
    <row r="337" spans="1:34" x14ac:dyDescent="0.25">
      <c r="A337" s="10"/>
      <c r="B337" s="11"/>
      <c r="C337" s="11"/>
      <c r="D337" s="1"/>
      <c r="E337" s="15"/>
      <c r="F337" s="12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2"/>
      <c r="R337" s="12"/>
      <c r="S337" s="12"/>
      <c r="T337" s="12"/>
      <c r="U337" s="12"/>
      <c r="V337" s="12"/>
      <c r="W337" s="12"/>
      <c r="X337" s="12"/>
      <c r="Y337" s="13"/>
      <c r="Z337" s="13"/>
      <c r="AA337" s="13"/>
      <c r="AB337" s="13"/>
      <c r="AC337" s="13"/>
      <c r="AD337" s="13"/>
      <c r="AE337" s="13"/>
      <c r="AF337" s="13"/>
      <c r="AG337" s="11"/>
      <c r="AH337" s="11"/>
    </row>
    <row r="338" spans="1:34" x14ac:dyDescent="0.25">
      <c r="A338" s="10"/>
      <c r="B338" s="11"/>
      <c r="C338" s="11"/>
      <c r="D338" s="1"/>
      <c r="E338" s="15"/>
      <c r="F338" s="12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2"/>
      <c r="R338" s="13"/>
      <c r="S338" s="12"/>
      <c r="T338" s="12"/>
      <c r="U338" s="12"/>
      <c r="V338" s="12"/>
      <c r="W338" s="12"/>
      <c r="X338" s="12"/>
      <c r="Y338" s="13"/>
      <c r="Z338" s="12"/>
      <c r="AA338" s="13"/>
      <c r="AB338" s="13"/>
      <c r="AC338" s="13"/>
      <c r="AD338" s="13"/>
      <c r="AE338" s="13"/>
      <c r="AF338" s="13"/>
      <c r="AG338" s="11"/>
      <c r="AH338" s="11"/>
    </row>
    <row r="339" spans="1:34" x14ac:dyDescent="0.25">
      <c r="A339" s="10"/>
      <c r="B339" s="11"/>
      <c r="C339" s="11"/>
      <c r="D339" s="1"/>
      <c r="E339" s="15"/>
      <c r="F339" s="12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2"/>
      <c r="R339" s="13"/>
      <c r="S339" s="12"/>
      <c r="T339" s="12"/>
      <c r="U339" s="12"/>
      <c r="V339" s="13"/>
      <c r="W339" s="12"/>
      <c r="X339" s="12"/>
      <c r="Y339" s="13"/>
      <c r="Z339" s="12"/>
      <c r="AA339" s="13"/>
      <c r="AB339" s="13"/>
      <c r="AC339" s="13"/>
      <c r="AD339" s="13"/>
      <c r="AE339" s="13"/>
      <c r="AF339" s="13"/>
      <c r="AG339" s="11"/>
      <c r="AH339" s="11"/>
    </row>
    <row r="340" spans="1:34" x14ac:dyDescent="0.25">
      <c r="A340" s="10"/>
      <c r="B340" s="11"/>
      <c r="C340" s="11"/>
      <c r="D340" s="1"/>
      <c r="E340" s="15"/>
      <c r="F340" s="12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2"/>
      <c r="T340" s="12"/>
      <c r="U340" s="12"/>
      <c r="V340" s="13"/>
      <c r="W340" s="12"/>
      <c r="X340" s="12"/>
      <c r="Y340" s="13"/>
      <c r="Z340" s="12"/>
      <c r="AA340" s="13"/>
      <c r="AB340" s="13"/>
      <c r="AC340" s="13"/>
      <c r="AD340" s="13"/>
      <c r="AE340" s="13"/>
      <c r="AF340" s="13"/>
      <c r="AG340" s="11"/>
      <c r="AH340" s="11"/>
    </row>
    <row r="341" spans="1:34" x14ac:dyDescent="0.25">
      <c r="A341" s="10"/>
      <c r="B341" s="11"/>
      <c r="C341" s="11"/>
      <c r="D341" s="1"/>
      <c r="E341" s="15"/>
      <c r="F341" s="12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2"/>
      <c r="R341" s="13"/>
      <c r="S341" s="12"/>
      <c r="T341" s="12"/>
      <c r="U341" s="12"/>
      <c r="V341" s="12"/>
      <c r="W341" s="12"/>
      <c r="X341" s="12"/>
      <c r="Y341" s="13"/>
      <c r="Z341" s="12"/>
      <c r="AA341" s="13"/>
      <c r="AB341" s="13"/>
      <c r="AC341" s="13"/>
      <c r="AD341" s="13"/>
      <c r="AE341" s="13"/>
      <c r="AF341" s="13"/>
      <c r="AG341" s="11"/>
      <c r="AH341" s="11"/>
    </row>
    <row r="342" spans="1:34" x14ac:dyDescent="0.25">
      <c r="A342" s="10"/>
      <c r="B342" s="11"/>
      <c r="C342" s="11"/>
      <c r="D342" s="1"/>
      <c r="E342" s="15"/>
      <c r="F342" s="12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2"/>
      <c r="R342" s="13"/>
      <c r="S342" s="12"/>
      <c r="T342" s="12"/>
      <c r="U342" s="12"/>
      <c r="V342" s="12"/>
      <c r="W342" s="12"/>
      <c r="X342" s="12"/>
      <c r="Y342" s="13"/>
      <c r="Z342" s="12"/>
      <c r="AA342" s="13"/>
      <c r="AB342" s="13"/>
      <c r="AC342" s="13"/>
      <c r="AD342" s="13"/>
      <c r="AE342" s="13"/>
      <c r="AF342" s="13"/>
      <c r="AG342" s="11"/>
      <c r="AH342" s="11"/>
    </row>
    <row r="343" spans="1:34" x14ac:dyDescent="0.25">
      <c r="A343" s="10"/>
      <c r="B343" s="11"/>
      <c r="C343" s="11"/>
      <c r="D343" s="1"/>
      <c r="E343" s="15"/>
      <c r="F343" s="12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2"/>
      <c r="R343" s="13"/>
      <c r="S343" s="12"/>
      <c r="T343" s="12"/>
      <c r="U343" s="12"/>
      <c r="V343" s="12"/>
      <c r="W343" s="12"/>
      <c r="X343" s="12"/>
      <c r="Y343" s="13"/>
      <c r="Z343" s="12"/>
      <c r="AA343" s="13"/>
      <c r="AB343" s="13"/>
      <c r="AC343" s="13"/>
      <c r="AD343" s="13"/>
      <c r="AE343" s="13"/>
      <c r="AF343" s="13"/>
      <c r="AG343" s="11"/>
      <c r="AH343" s="11"/>
    </row>
    <row r="344" spans="1:34" x14ac:dyDescent="0.25">
      <c r="A344" s="10"/>
      <c r="B344" s="11"/>
      <c r="C344" s="11"/>
      <c r="D344" s="1"/>
      <c r="E344" s="15"/>
      <c r="F344" s="12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2"/>
      <c r="R344" s="13"/>
      <c r="S344" s="12"/>
      <c r="T344" s="12"/>
      <c r="U344" s="12"/>
      <c r="V344" s="12"/>
      <c r="W344" s="12"/>
      <c r="X344" s="12"/>
      <c r="Y344" s="13"/>
      <c r="Z344" s="12"/>
      <c r="AA344" s="13"/>
      <c r="AB344" s="13"/>
      <c r="AC344" s="13"/>
      <c r="AD344" s="13"/>
      <c r="AE344" s="13"/>
      <c r="AF344" s="13"/>
      <c r="AG344" s="11"/>
      <c r="AH344" s="11"/>
    </row>
    <row r="345" spans="1:34" x14ac:dyDescent="0.25">
      <c r="A345" s="10"/>
      <c r="B345" s="11"/>
      <c r="C345" s="11"/>
      <c r="D345" s="1"/>
      <c r="E345" s="15"/>
      <c r="F345" s="12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2"/>
      <c r="R345" s="13"/>
      <c r="S345" s="12"/>
      <c r="T345" s="12"/>
      <c r="U345" s="12"/>
      <c r="V345" s="12"/>
      <c r="W345" s="13"/>
      <c r="X345" s="12"/>
      <c r="Y345" s="13"/>
      <c r="Z345" s="12"/>
      <c r="AA345" s="13"/>
      <c r="AB345" s="13"/>
      <c r="AC345" s="13"/>
      <c r="AD345" s="13"/>
      <c r="AE345" s="13"/>
      <c r="AF345" s="13"/>
      <c r="AG345" s="11"/>
      <c r="AH345" s="11"/>
    </row>
    <row r="346" spans="1:34" x14ac:dyDescent="0.25">
      <c r="A346" s="10"/>
      <c r="B346" s="11"/>
      <c r="C346" s="11"/>
      <c r="D346" s="1"/>
      <c r="E346" s="15"/>
      <c r="F346" s="12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2"/>
      <c r="R346" s="13"/>
      <c r="S346" s="12"/>
      <c r="T346" s="12"/>
      <c r="U346" s="12"/>
      <c r="V346" s="13"/>
      <c r="W346" s="12"/>
      <c r="X346" s="12"/>
      <c r="Y346" s="13"/>
      <c r="Z346" s="12"/>
      <c r="AA346" s="13"/>
      <c r="AB346" s="13"/>
      <c r="AC346" s="13"/>
      <c r="AD346" s="13"/>
      <c r="AE346" s="13"/>
      <c r="AF346" s="13"/>
      <c r="AG346" s="11"/>
      <c r="AH346" s="11"/>
    </row>
    <row r="347" spans="1:34" x14ac:dyDescent="0.25">
      <c r="A347" s="10"/>
      <c r="B347" s="11"/>
      <c r="C347" s="11"/>
      <c r="D347" s="1"/>
      <c r="E347" s="15"/>
      <c r="F347" s="12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2"/>
      <c r="R347" s="13"/>
      <c r="S347" s="12"/>
      <c r="T347" s="12"/>
      <c r="U347" s="12"/>
      <c r="V347" s="12"/>
      <c r="W347" s="12"/>
      <c r="X347" s="12"/>
      <c r="Y347" s="13"/>
      <c r="Z347" s="13"/>
      <c r="AA347" s="13"/>
      <c r="AB347" s="13"/>
      <c r="AC347" s="13"/>
      <c r="AD347" s="13"/>
      <c r="AE347" s="13"/>
      <c r="AF347" s="13"/>
      <c r="AG347" s="11"/>
      <c r="AH347" s="11"/>
    </row>
    <row r="348" spans="1:34" x14ac:dyDescent="0.25">
      <c r="A348" s="10"/>
      <c r="B348" s="11"/>
      <c r="C348" s="11"/>
      <c r="D348" s="1"/>
      <c r="E348" s="15"/>
      <c r="F348" s="12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2"/>
      <c r="R348" s="13"/>
      <c r="S348" s="12"/>
      <c r="T348" s="12"/>
      <c r="U348" s="12"/>
      <c r="V348" s="12"/>
      <c r="W348" s="12"/>
      <c r="X348" s="12"/>
      <c r="Y348" s="13"/>
      <c r="Z348" s="12"/>
      <c r="AA348" s="13"/>
      <c r="AB348" s="13"/>
      <c r="AC348" s="13"/>
      <c r="AD348" s="13"/>
      <c r="AE348" s="13"/>
      <c r="AF348" s="13"/>
      <c r="AG348" s="11"/>
      <c r="AH348" s="11"/>
    </row>
    <row r="349" spans="1:34" x14ac:dyDescent="0.25">
      <c r="A349" s="10"/>
      <c r="B349" s="11"/>
      <c r="C349" s="11"/>
      <c r="D349" s="1"/>
      <c r="E349" s="15"/>
      <c r="F349" s="12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2"/>
      <c r="R349" s="13"/>
      <c r="S349" s="12"/>
      <c r="T349" s="12"/>
      <c r="U349" s="12"/>
      <c r="V349" s="12"/>
      <c r="W349" s="12"/>
      <c r="X349" s="12"/>
      <c r="Y349" s="13"/>
      <c r="Z349" s="12"/>
      <c r="AA349" s="13"/>
      <c r="AB349" s="13"/>
      <c r="AC349" s="13"/>
      <c r="AD349" s="13"/>
      <c r="AE349" s="13"/>
      <c r="AF349" s="13"/>
      <c r="AG349" s="11"/>
      <c r="AH349" s="11"/>
    </row>
    <row r="350" spans="1:34" x14ac:dyDescent="0.25">
      <c r="A350" s="10"/>
      <c r="B350" s="11"/>
      <c r="C350" s="11"/>
      <c r="D350" s="1"/>
      <c r="E350" s="15"/>
      <c r="F350" s="12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2"/>
      <c r="R350" s="13"/>
      <c r="S350" s="12"/>
      <c r="T350" s="12"/>
      <c r="U350" s="12"/>
      <c r="V350" s="12"/>
      <c r="W350" s="12"/>
      <c r="X350" s="12"/>
      <c r="Y350" s="13"/>
      <c r="Z350" s="12"/>
      <c r="AA350" s="13"/>
      <c r="AB350" s="13"/>
      <c r="AC350" s="13"/>
      <c r="AD350" s="13"/>
      <c r="AE350" s="13"/>
      <c r="AF350" s="13"/>
      <c r="AG350" s="11"/>
      <c r="AH350" s="11"/>
    </row>
    <row r="351" spans="1:34" x14ac:dyDescent="0.25">
      <c r="A351" s="10"/>
      <c r="B351" s="11"/>
      <c r="C351" s="11"/>
      <c r="D351" s="1"/>
      <c r="E351" s="15"/>
      <c r="F351" s="12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2"/>
      <c r="R351" s="13"/>
      <c r="S351" s="12"/>
      <c r="T351" s="12"/>
      <c r="U351" s="12"/>
      <c r="V351" s="12"/>
      <c r="W351" s="12"/>
      <c r="X351" s="12"/>
      <c r="Y351" s="13"/>
      <c r="Z351" s="12"/>
      <c r="AA351" s="13"/>
      <c r="AB351" s="13"/>
      <c r="AC351" s="13"/>
      <c r="AD351" s="13"/>
      <c r="AE351" s="13"/>
      <c r="AF351" s="13"/>
      <c r="AG351" s="11"/>
      <c r="AH351" s="11"/>
    </row>
    <row r="352" spans="1:34" x14ac:dyDescent="0.25">
      <c r="A352" s="10"/>
      <c r="B352" s="11"/>
      <c r="C352" s="11"/>
      <c r="D352" s="1"/>
      <c r="E352" s="15"/>
      <c r="F352" s="12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2"/>
      <c r="R352" s="13"/>
      <c r="S352" s="12"/>
      <c r="T352" s="12"/>
      <c r="U352" s="12"/>
      <c r="V352" s="12"/>
      <c r="W352" s="12"/>
      <c r="X352" s="12"/>
      <c r="Y352" s="13"/>
      <c r="Z352" s="12"/>
      <c r="AA352" s="13"/>
      <c r="AB352" s="13"/>
      <c r="AC352" s="13"/>
      <c r="AD352" s="13"/>
      <c r="AE352" s="13"/>
      <c r="AF352" s="13"/>
      <c r="AG352" s="11"/>
      <c r="AH352" s="11"/>
    </row>
    <row r="353" spans="1:34" x14ac:dyDescent="0.25">
      <c r="A353" s="10"/>
      <c r="B353" s="11"/>
      <c r="C353" s="11"/>
      <c r="D353" s="1"/>
      <c r="E353" s="15"/>
      <c r="F353" s="12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2"/>
      <c r="R353" s="13"/>
      <c r="S353" s="12"/>
      <c r="T353" s="12"/>
      <c r="U353" s="12"/>
      <c r="V353" s="12"/>
      <c r="W353" s="12"/>
      <c r="X353" s="12"/>
      <c r="Y353" s="13"/>
      <c r="Z353" s="12"/>
      <c r="AA353" s="13"/>
      <c r="AB353" s="13"/>
      <c r="AC353" s="13"/>
      <c r="AD353" s="13"/>
      <c r="AE353" s="13"/>
      <c r="AF353" s="13"/>
      <c r="AG353" s="11"/>
      <c r="AH353" s="11"/>
    </row>
    <row r="354" spans="1:34" x14ac:dyDescent="0.25">
      <c r="A354" s="10"/>
      <c r="B354" s="11"/>
      <c r="C354" s="11"/>
      <c r="D354" s="1"/>
      <c r="E354" s="15"/>
      <c r="F354" s="12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2"/>
      <c r="R354" s="13"/>
      <c r="S354" s="12"/>
      <c r="T354" s="12"/>
      <c r="U354" s="12"/>
      <c r="V354" s="12"/>
      <c r="W354" s="12"/>
      <c r="X354" s="12"/>
      <c r="Y354" s="13"/>
      <c r="Z354" s="12"/>
      <c r="AA354" s="13"/>
      <c r="AB354" s="13"/>
      <c r="AC354" s="13"/>
      <c r="AD354" s="13"/>
      <c r="AE354" s="13"/>
      <c r="AF354" s="13"/>
      <c r="AG354" s="11"/>
      <c r="AH354" s="11"/>
    </row>
    <row r="355" spans="1:34" x14ac:dyDescent="0.25">
      <c r="A355" s="10"/>
      <c r="B355" s="11"/>
      <c r="C355" s="11"/>
      <c r="D355" s="1"/>
      <c r="E355" s="15"/>
      <c r="F355" s="12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2"/>
      <c r="R355" s="13"/>
      <c r="S355" s="12"/>
      <c r="T355" s="12"/>
      <c r="U355" s="12"/>
      <c r="V355" s="12"/>
      <c r="W355" s="12"/>
      <c r="X355" s="12"/>
      <c r="Y355" s="13"/>
      <c r="Z355" s="12"/>
      <c r="AA355" s="13"/>
      <c r="AB355" s="13"/>
      <c r="AC355" s="13"/>
      <c r="AD355" s="13"/>
      <c r="AE355" s="13"/>
      <c r="AF355" s="13"/>
      <c r="AG355" s="11"/>
      <c r="AH355" s="11"/>
    </row>
    <row r="356" spans="1:34" x14ac:dyDescent="0.25">
      <c r="A356" s="10"/>
      <c r="B356" s="11"/>
      <c r="C356" s="11"/>
      <c r="D356" s="1"/>
      <c r="E356" s="15"/>
      <c r="F356" s="12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2"/>
      <c r="R356" s="13"/>
      <c r="S356" s="12"/>
      <c r="T356" s="12"/>
      <c r="U356" s="12"/>
      <c r="V356" s="12"/>
      <c r="W356" s="12"/>
      <c r="X356" s="12"/>
      <c r="Y356" s="13"/>
      <c r="Z356" s="12"/>
      <c r="AA356" s="13"/>
      <c r="AB356" s="13"/>
      <c r="AC356" s="13"/>
      <c r="AD356" s="13"/>
      <c r="AE356" s="13"/>
      <c r="AF356" s="13"/>
      <c r="AG356" s="11"/>
      <c r="AH356" s="11"/>
    </row>
    <row r="357" spans="1:34" x14ac:dyDescent="0.25">
      <c r="A357" s="10"/>
      <c r="B357" s="11"/>
      <c r="C357" s="11"/>
      <c r="D357" s="1"/>
      <c r="E357" s="15"/>
      <c r="F357" s="12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2"/>
      <c r="R357" s="13"/>
      <c r="S357" s="12"/>
      <c r="T357" s="12"/>
      <c r="U357" s="12"/>
      <c r="V357" s="12"/>
      <c r="W357" s="12"/>
      <c r="X357" s="12"/>
      <c r="Y357" s="13"/>
      <c r="Z357" s="12"/>
      <c r="AA357" s="13"/>
      <c r="AB357" s="13"/>
      <c r="AC357" s="13"/>
      <c r="AD357" s="13"/>
      <c r="AE357" s="13"/>
      <c r="AF357" s="13"/>
      <c r="AG357" s="11"/>
      <c r="AH357" s="11"/>
    </row>
    <row r="358" spans="1:34" x14ac:dyDescent="0.25">
      <c r="A358" s="10"/>
      <c r="B358" s="11"/>
      <c r="C358" s="11"/>
      <c r="D358" s="1"/>
      <c r="E358" s="15"/>
      <c r="F358" s="12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2"/>
      <c r="R358" s="13"/>
      <c r="S358" s="12"/>
      <c r="T358" s="12"/>
      <c r="U358" s="12"/>
      <c r="V358" s="12"/>
      <c r="W358" s="12"/>
      <c r="X358" s="12"/>
      <c r="Y358" s="13"/>
      <c r="Z358" s="12"/>
      <c r="AA358" s="13"/>
      <c r="AB358" s="13"/>
      <c r="AC358" s="13"/>
      <c r="AD358" s="13"/>
      <c r="AE358" s="13"/>
      <c r="AF358" s="13"/>
      <c r="AG358" s="11"/>
      <c r="AH358" s="11"/>
    </row>
    <row r="359" spans="1:34" x14ac:dyDescent="0.25">
      <c r="A359" s="10"/>
      <c r="B359" s="11"/>
      <c r="C359" s="11"/>
      <c r="D359" s="1"/>
      <c r="E359" s="15"/>
      <c r="F359" s="12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2"/>
      <c r="R359" s="13"/>
      <c r="S359" s="12"/>
      <c r="T359" s="12"/>
      <c r="U359" s="12"/>
      <c r="V359" s="12"/>
      <c r="W359" s="12"/>
      <c r="X359" s="12"/>
      <c r="Y359" s="13"/>
      <c r="Z359" s="12"/>
      <c r="AA359" s="13"/>
      <c r="AB359" s="13"/>
      <c r="AC359" s="13"/>
      <c r="AD359" s="13"/>
      <c r="AE359" s="13"/>
      <c r="AF359" s="13"/>
      <c r="AG359" s="11"/>
      <c r="AH359" s="11"/>
    </row>
    <row r="360" spans="1:34" x14ac:dyDescent="0.25">
      <c r="A360" s="10"/>
      <c r="B360" s="11"/>
      <c r="C360" s="11"/>
      <c r="D360" s="1"/>
      <c r="E360" s="15"/>
      <c r="F360" s="12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2"/>
      <c r="R360" s="13"/>
      <c r="S360" s="12"/>
      <c r="T360" s="12"/>
      <c r="U360" s="12"/>
      <c r="V360" s="12"/>
      <c r="W360" s="12"/>
      <c r="X360" s="12"/>
      <c r="Y360" s="13"/>
      <c r="Z360" s="12"/>
      <c r="AA360" s="13"/>
      <c r="AB360" s="13"/>
      <c r="AC360" s="13"/>
      <c r="AD360" s="13"/>
      <c r="AE360" s="13"/>
      <c r="AF360" s="13"/>
      <c r="AG360" s="11"/>
      <c r="AH360" s="11"/>
    </row>
    <row r="361" spans="1:34" s="33" customFormat="1" ht="15.6" x14ac:dyDescent="0.25">
      <c r="A361" s="10"/>
      <c r="B361" s="11"/>
      <c r="C361" s="11"/>
      <c r="D361" s="1"/>
      <c r="E361" s="31"/>
      <c r="F361" s="12"/>
      <c r="G361" s="13"/>
      <c r="H361" s="13"/>
      <c r="I361" s="32"/>
      <c r="J361" s="32"/>
      <c r="K361" s="32"/>
      <c r="L361" s="35"/>
      <c r="M361" s="32"/>
      <c r="N361" s="32"/>
      <c r="O361" s="32"/>
      <c r="P361" s="32"/>
      <c r="Q361" s="12"/>
      <c r="R361" s="12"/>
      <c r="S361" s="12"/>
      <c r="T361" s="12"/>
      <c r="U361" s="12"/>
      <c r="V361" s="12"/>
      <c r="W361" s="12"/>
      <c r="X361" s="12"/>
      <c r="Y361" s="32"/>
      <c r="Z361" s="12"/>
      <c r="AA361" s="32"/>
      <c r="AB361" s="32"/>
      <c r="AC361" s="32"/>
      <c r="AD361" s="32"/>
      <c r="AE361" s="32"/>
      <c r="AF361" s="32"/>
      <c r="AG361" s="34"/>
      <c r="AH361" s="34"/>
    </row>
    <row r="362" spans="1:34" s="33" customFormat="1" ht="15.6" x14ac:dyDescent="0.25">
      <c r="A362" s="10"/>
      <c r="B362" s="11"/>
      <c r="C362" s="11"/>
      <c r="D362" s="1"/>
      <c r="E362" s="31"/>
      <c r="F362" s="12"/>
      <c r="G362" s="13"/>
      <c r="H362" s="13"/>
      <c r="I362" s="32"/>
      <c r="J362" s="32"/>
      <c r="K362" s="32"/>
      <c r="L362" s="35"/>
      <c r="M362" s="32"/>
      <c r="N362" s="32"/>
      <c r="O362" s="32"/>
      <c r="P362" s="32"/>
      <c r="Q362" s="12"/>
      <c r="R362" s="12"/>
      <c r="S362" s="12"/>
      <c r="T362" s="12"/>
      <c r="U362" s="12"/>
      <c r="V362" s="12"/>
      <c r="W362" s="12"/>
      <c r="X362" s="12"/>
      <c r="Y362" s="32"/>
      <c r="Z362" s="12"/>
      <c r="AA362" s="32"/>
      <c r="AB362" s="32"/>
      <c r="AC362" s="32"/>
      <c r="AD362" s="32"/>
      <c r="AE362" s="32"/>
      <c r="AF362" s="32"/>
      <c r="AG362" s="34"/>
      <c r="AH362" s="34"/>
    </row>
    <row r="363" spans="1:34" s="33" customFormat="1" ht="15.6" x14ac:dyDescent="0.25">
      <c r="A363" s="10"/>
      <c r="B363" s="11"/>
      <c r="C363" s="11"/>
      <c r="D363" s="1"/>
      <c r="E363" s="31"/>
      <c r="F363" s="12"/>
      <c r="G363" s="13"/>
      <c r="H363" s="32"/>
      <c r="I363" s="32"/>
      <c r="J363" s="32"/>
      <c r="K363" s="32"/>
      <c r="L363" s="35"/>
      <c r="M363" s="32"/>
      <c r="N363" s="32"/>
      <c r="O363" s="32"/>
      <c r="P363" s="32"/>
      <c r="Q363" s="12"/>
      <c r="R363" s="12"/>
      <c r="S363" s="12"/>
      <c r="T363" s="12"/>
      <c r="U363" s="12"/>
      <c r="V363" s="12"/>
      <c r="W363" s="12"/>
      <c r="X363" s="12"/>
      <c r="Y363" s="32"/>
      <c r="Z363" s="12"/>
      <c r="AA363" s="32"/>
      <c r="AB363" s="32"/>
      <c r="AC363" s="32"/>
      <c r="AD363" s="32"/>
      <c r="AE363" s="32"/>
      <c r="AF363" s="32"/>
      <c r="AG363" s="34"/>
      <c r="AH363" s="34"/>
    </row>
    <row r="364" spans="1:34" s="33" customFormat="1" ht="15.6" x14ac:dyDescent="0.25">
      <c r="A364" s="10"/>
      <c r="B364" s="11"/>
      <c r="C364" s="11"/>
      <c r="D364" s="1"/>
      <c r="E364" s="31"/>
      <c r="F364" s="12"/>
      <c r="G364" s="13"/>
      <c r="H364" s="60"/>
      <c r="I364" s="32"/>
      <c r="J364" s="32"/>
      <c r="K364" s="32"/>
      <c r="L364" s="35"/>
      <c r="M364" s="32"/>
      <c r="N364" s="32"/>
      <c r="O364" s="32"/>
      <c r="P364" s="32"/>
      <c r="Q364" s="12"/>
      <c r="R364" s="12"/>
      <c r="S364" s="12"/>
      <c r="T364" s="12"/>
      <c r="U364" s="12"/>
      <c r="V364" s="12"/>
      <c r="W364" s="12"/>
      <c r="X364" s="12"/>
      <c r="Y364" s="32"/>
      <c r="Z364" s="12"/>
      <c r="AA364" s="32"/>
      <c r="AB364" s="32"/>
      <c r="AC364" s="32"/>
      <c r="AD364" s="32"/>
      <c r="AE364" s="32"/>
      <c r="AF364" s="32"/>
      <c r="AG364" s="34"/>
      <c r="AH364" s="34"/>
    </row>
    <row r="365" spans="1:34" s="40" customFormat="1" ht="14.4" x14ac:dyDescent="0.25">
      <c r="A365" s="39"/>
      <c r="B365" s="41"/>
      <c r="C365" s="12"/>
      <c r="D365" s="3"/>
      <c r="E365" s="15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5"/>
      <c r="AH365" s="15"/>
    </row>
    <row r="366" spans="1:34" s="40" customFormat="1" x14ac:dyDescent="0.25">
      <c r="A366" s="39"/>
      <c r="B366" s="15"/>
      <c r="C366" s="8"/>
      <c r="D366" s="3"/>
      <c r="E366" s="15"/>
      <c r="F366" s="4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5"/>
      <c r="AH366" s="15"/>
    </row>
    <row r="367" spans="1:34" x14ac:dyDescent="0.25">
      <c r="A367" s="36"/>
      <c r="B367" s="11"/>
      <c r="C367" s="11"/>
      <c r="D367" s="1"/>
      <c r="E367" s="37"/>
      <c r="F367" s="12"/>
      <c r="G367" s="13"/>
      <c r="H367" s="13"/>
      <c r="I367" s="13"/>
      <c r="J367" s="265"/>
      <c r="K367" s="265"/>
      <c r="L367" s="265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1"/>
      <c r="AH367" s="11"/>
    </row>
    <row r="368" spans="1:34" x14ac:dyDescent="0.25">
      <c r="E368" s="44"/>
    </row>
    <row r="371" spans="1:6" x14ac:dyDescent="0.25">
      <c r="A371" s="20"/>
      <c r="B371" s="20"/>
      <c r="C371" s="20"/>
      <c r="D371" s="20"/>
      <c r="E371" s="20"/>
      <c r="F371" s="46"/>
    </row>
    <row r="372" spans="1:6" x14ac:dyDescent="0.25">
      <c r="A372" s="47"/>
    </row>
    <row r="373" spans="1:6" x14ac:dyDescent="0.25">
      <c r="A373" s="47"/>
    </row>
    <row r="374" spans="1:6" x14ac:dyDescent="0.25">
      <c r="A374" s="47"/>
    </row>
    <row r="375" spans="1:6" x14ac:dyDescent="0.25">
      <c r="A375" s="47"/>
    </row>
    <row r="376" spans="1:6" x14ac:dyDescent="0.25">
      <c r="A376" s="47"/>
    </row>
    <row r="377" spans="1:6" x14ac:dyDescent="0.25">
      <c r="A377" s="47"/>
    </row>
    <row r="378" spans="1:6" x14ac:dyDescent="0.25">
      <c r="A378" s="47"/>
    </row>
    <row r="379" spans="1:6" x14ac:dyDescent="0.25">
      <c r="A379" s="47"/>
    </row>
    <row r="380" spans="1:6" x14ac:dyDescent="0.25">
      <c r="A380" s="47"/>
    </row>
    <row r="381" spans="1:6" x14ac:dyDescent="0.25">
      <c r="A381" s="47"/>
    </row>
    <row r="382" spans="1:6" x14ac:dyDescent="0.25">
      <c r="A382" s="47"/>
    </row>
    <row r="383" spans="1:6" x14ac:dyDescent="0.25">
      <c r="A383" s="47"/>
    </row>
    <row r="384" spans="1:6" x14ac:dyDescent="0.25">
      <c r="A384" s="47"/>
      <c r="D384" s="21"/>
    </row>
    <row r="385" spans="1:6" x14ac:dyDescent="0.25">
      <c r="A385" s="47"/>
      <c r="D385" s="21"/>
    </row>
    <row r="386" spans="1:6" x14ac:dyDescent="0.25">
      <c r="A386" s="47"/>
      <c r="D386" s="21"/>
    </row>
    <row r="387" spans="1:6" x14ac:dyDescent="0.25">
      <c r="A387" s="47"/>
      <c r="D387" s="21"/>
    </row>
    <row r="388" spans="1:6" x14ac:dyDescent="0.25">
      <c r="A388" s="47"/>
      <c r="D388" s="21"/>
    </row>
    <row r="389" spans="1:6" x14ac:dyDescent="0.25">
      <c r="A389" s="47"/>
      <c r="C389" s="20"/>
      <c r="D389" s="21"/>
    </row>
    <row r="390" spans="1:6" x14ac:dyDescent="0.25">
      <c r="A390" s="47"/>
      <c r="D390" s="21"/>
    </row>
    <row r="391" spans="1:6" x14ac:dyDescent="0.25">
      <c r="A391" s="47"/>
      <c r="D391" s="21"/>
    </row>
    <row r="392" spans="1:6" x14ac:dyDescent="0.25">
      <c r="A392" s="47"/>
      <c r="D392" s="21"/>
    </row>
    <row r="393" spans="1:6" x14ac:dyDescent="0.25">
      <c r="A393" s="47"/>
    </row>
    <row r="394" spans="1:6" x14ac:dyDescent="0.25">
      <c r="A394" s="47"/>
      <c r="B394" s="24"/>
      <c r="D394" s="21"/>
      <c r="F394" s="48"/>
    </row>
    <row r="395" spans="1:6" x14ac:dyDescent="0.25">
      <c r="A395" s="47"/>
    </row>
    <row r="396" spans="1:6" x14ac:dyDescent="0.25">
      <c r="A396" s="47"/>
    </row>
    <row r="397" spans="1:6" x14ac:dyDescent="0.25">
      <c r="A397" s="47"/>
      <c r="D397" s="21"/>
    </row>
    <row r="398" spans="1:6" x14ac:dyDescent="0.25">
      <c r="A398" s="47"/>
      <c r="D398" s="21"/>
    </row>
    <row r="399" spans="1:6" x14ac:dyDescent="0.25">
      <c r="A399" s="47"/>
      <c r="D399" s="21"/>
    </row>
    <row r="400" spans="1:6" x14ac:dyDescent="0.25">
      <c r="A400" s="47"/>
      <c r="D400" s="21"/>
    </row>
    <row r="401" spans="1:31" x14ac:dyDescent="0.25">
      <c r="A401" s="47"/>
    </row>
    <row r="403" spans="1:31" s="40" customFormat="1" x14ac:dyDescent="0.25">
      <c r="A403" s="49"/>
      <c r="D403" s="22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</row>
    <row r="404" spans="1:31" s="44" customFormat="1" x14ac:dyDescent="0.25">
      <c r="A404" s="49"/>
      <c r="B404" s="26"/>
      <c r="C404" s="26"/>
      <c r="D404" s="22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5"/>
      <c r="R404" s="45"/>
      <c r="S404" s="45"/>
      <c r="T404" s="45"/>
      <c r="U404" s="45"/>
      <c r="V404" s="45"/>
      <c r="W404" s="45"/>
      <c r="X404" s="45"/>
      <c r="Y404" s="48"/>
      <c r="Z404" s="45"/>
      <c r="AA404" s="48"/>
      <c r="AB404" s="48"/>
      <c r="AC404" s="48"/>
      <c r="AD404" s="48"/>
      <c r="AE404" s="48"/>
    </row>
    <row r="405" spans="1:31" s="21" customFormat="1" x14ac:dyDescent="0.25">
      <c r="A405" s="43"/>
      <c r="B405" s="24"/>
      <c r="C405" s="24"/>
      <c r="D405" s="19"/>
      <c r="E405" s="44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46"/>
      <c r="R405" s="46"/>
      <c r="S405" s="46"/>
      <c r="T405" s="46"/>
      <c r="U405" s="46"/>
      <c r="V405" s="46"/>
      <c r="W405" s="46"/>
      <c r="X405" s="46"/>
      <c r="Y405" s="50"/>
      <c r="Z405" s="46"/>
      <c r="AA405" s="50"/>
      <c r="AB405" s="50"/>
      <c r="AC405" s="50"/>
      <c r="AD405" s="50"/>
      <c r="AE405" s="50"/>
    </row>
    <row r="406" spans="1:31" x14ac:dyDescent="0.25">
      <c r="A406" s="40"/>
      <c r="Q406" s="45"/>
      <c r="R406" s="45"/>
      <c r="S406" s="45"/>
      <c r="T406" s="45"/>
      <c r="U406" s="45"/>
      <c r="V406" s="45"/>
      <c r="W406" s="45"/>
      <c r="X406" s="45"/>
      <c r="Z406" s="45"/>
    </row>
    <row r="407" spans="1:31" s="33" customFormat="1" ht="15.6" x14ac:dyDescent="0.25">
      <c r="A407" s="51"/>
      <c r="B407" s="52"/>
      <c r="C407" s="52"/>
      <c r="D407" s="23"/>
      <c r="E407" s="52"/>
      <c r="F407" s="53"/>
      <c r="G407" s="53"/>
      <c r="H407" s="54"/>
      <c r="I407" s="53"/>
      <c r="J407" s="53"/>
      <c r="K407" s="53"/>
      <c r="L407" s="54"/>
      <c r="M407" s="54"/>
      <c r="N407" s="54"/>
      <c r="O407" s="54"/>
      <c r="P407" s="54"/>
      <c r="Q407" s="45"/>
      <c r="R407" s="45"/>
      <c r="S407" s="45"/>
      <c r="T407" s="45"/>
      <c r="U407" s="45"/>
      <c r="V407" s="45"/>
      <c r="W407" s="45"/>
      <c r="X407" s="45"/>
      <c r="Y407" s="54"/>
      <c r="Z407" s="45"/>
      <c r="AA407" s="54"/>
      <c r="AB407" s="54"/>
      <c r="AC407" s="54"/>
      <c r="AD407" s="54"/>
      <c r="AE407" s="54"/>
    </row>
    <row r="408" spans="1:31" s="33" customFormat="1" ht="9.9" customHeight="1" x14ac:dyDescent="0.25">
      <c r="A408" s="51"/>
      <c r="D408" s="23"/>
      <c r="E408" s="52"/>
      <c r="F408" s="53"/>
      <c r="G408" s="54"/>
      <c r="H408" s="54"/>
      <c r="I408" s="54"/>
      <c r="J408" s="54"/>
      <c r="K408" s="54"/>
      <c r="L408" s="54"/>
      <c r="M408" s="54"/>
      <c r="N408" s="54"/>
      <c r="O408" s="54"/>
      <c r="P408" s="54"/>
      <c r="Q408" s="54"/>
      <c r="R408" s="54"/>
      <c r="S408" s="54"/>
      <c r="T408" s="54"/>
      <c r="U408" s="54"/>
      <c r="V408" s="54"/>
      <c r="W408" s="54"/>
      <c r="X408" s="54"/>
      <c r="Y408" s="54"/>
      <c r="Z408" s="54"/>
      <c r="AA408" s="54"/>
      <c r="AB408" s="54"/>
      <c r="AC408" s="54"/>
      <c r="AD408" s="54"/>
      <c r="AE408" s="54"/>
    </row>
    <row r="409" spans="1:31" s="33" customFormat="1" ht="15.6" x14ac:dyDescent="0.25">
      <c r="A409" s="51"/>
      <c r="B409" s="52"/>
      <c r="D409" s="23"/>
      <c r="E409" s="52"/>
      <c r="F409" s="53"/>
      <c r="G409" s="54"/>
      <c r="H409" s="54"/>
      <c r="I409" s="54"/>
      <c r="J409" s="54"/>
      <c r="K409" s="54"/>
      <c r="L409" s="54"/>
      <c r="M409" s="54"/>
      <c r="N409" s="54"/>
      <c r="O409" s="54"/>
      <c r="P409" s="54"/>
      <c r="Q409" s="54"/>
      <c r="R409" s="54"/>
      <c r="S409" s="54"/>
      <c r="T409" s="54"/>
      <c r="U409" s="54"/>
      <c r="V409" s="54"/>
      <c r="W409" s="54"/>
      <c r="X409" s="54"/>
      <c r="Y409" s="54"/>
      <c r="Z409" s="54"/>
      <c r="AA409" s="54"/>
      <c r="AB409" s="54"/>
      <c r="AC409" s="54"/>
      <c r="AD409" s="54"/>
      <c r="AE409" s="54"/>
    </row>
    <row r="410" spans="1:31" x14ac:dyDescent="0.25">
      <c r="E410" s="44"/>
      <c r="J410" s="262"/>
      <c r="K410" s="262"/>
      <c r="L410" s="262"/>
    </row>
    <row r="411" spans="1:31" x14ac:dyDescent="0.25">
      <c r="E411" s="44"/>
    </row>
    <row r="415" spans="1:31" x14ac:dyDescent="0.25">
      <c r="A415" s="47"/>
      <c r="Q415" s="45"/>
      <c r="R415" s="45"/>
      <c r="S415" s="45"/>
      <c r="T415" s="45"/>
      <c r="U415" s="45"/>
      <c r="V415" s="45"/>
      <c r="W415" s="45"/>
      <c r="X415" s="45"/>
      <c r="Z415" s="45"/>
    </row>
    <row r="416" spans="1:31" x14ac:dyDescent="0.25">
      <c r="A416" s="47"/>
    </row>
    <row r="417" spans="1:2" x14ac:dyDescent="0.25">
      <c r="A417" s="47"/>
    </row>
    <row r="418" spans="1:2" x14ac:dyDescent="0.25">
      <c r="A418" s="47"/>
    </row>
    <row r="419" spans="1:2" x14ac:dyDescent="0.25">
      <c r="A419" s="47"/>
    </row>
    <row r="420" spans="1:2" x14ac:dyDescent="0.25">
      <c r="A420" s="47"/>
    </row>
    <row r="421" spans="1:2" x14ac:dyDescent="0.25">
      <c r="A421" s="47"/>
    </row>
    <row r="422" spans="1:2" x14ac:dyDescent="0.25">
      <c r="A422" s="47"/>
    </row>
    <row r="423" spans="1:2" x14ac:dyDescent="0.25">
      <c r="A423" s="47"/>
    </row>
    <row r="424" spans="1:2" x14ac:dyDescent="0.25">
      <c r="A424" s="47"/>
    </row>
    <row r="425" spans="1:2" x14ac:dyDescent="0.25">
      <c r="A425" s="47"/>
    </row>
    <row r="426" spans="1:2" x14ac:dyDescent="0.25">
      <c r="A426" s="47"/>
    </row>
    <row r="427" spans="1:2" x14ac:dyDescent="0.25">
      <c r="A427" s="47"/>
    </row>
    <row r="428" spans="1:2" x14ac:dyDescent="0.25">
      <c r="A428" s="47"/>
    </row>
    <row r="429" spans="1:2" x14ac:dyDescent="0.25">
      <c r="A429" s="47"/>
      <c r="B429" s="20"/>
    </row>
    <row r="430" spans="1:2" x14ac:dyDescent="0.25">
      <c r="A430" s="47"/>
    </row>
    <row r="431" spans="1:2" x14ac:dyDescent="0.25">
      <c r="A431" s="47"/>
    </row>
    <row r="432" spans="1:2" x14ac:dyDescent="0.25">
      <c r="A432" s="47"/>
    </row>
    <row r="433" spans="1:31" x14ac:dyDescent="0.25">
      <c r="A433" s="47"/>
    </row>
    <row r="434" spans="1:31" x14ac:dyDescent="0.25">
      <c r="A434" s="47"/>
    </row>
    <row r="435" spans="1:31" x14ac:dyDescent="0.25">
      <c r="A435" s="47"/>
    </row>
    <row r="436" spans="1:31" x14ac:dyDescent="0.25">
      <c r="A436" s="47"/>
    </row>
    <row r="437" spans="1:31" x14ac:dyDescent="0.25">
      <c r="A437" s="47"/>
      <c r="B437" s="20"/>
    </row>
    <row r="438" spans="1:31" x14ac:dyDescent="0.25">
      <c r="A438" s="47"/>
    </row>
    <row r="439" spans="1:31" x14ac:dyDescent="0.25">
      <c r="A439" s="47"/>
    </row>
    <row r="440" spans="1:31" x14ac:dyDescent="0.25">
      <c r="A440" s="47"/>
    </row>
    <row r="441" spans="1:31" x14ac:dyDescent="0.25">
      <c r="A441" s="47"/>
    </row>
    <row r="442" spans="1:31" x14ac:dyDescent="0.25">
      <c r="A442" s="47"/>
    </row>
    <row r="443" spans="1:31" x14ac:dyDescent="0.25">
      <c r="A443" s="47"/>
    </row>
    <row r="444" spans="1:31" x14ac:dyDescent="0.25">
      <c r="A444" s="47"/>
    </row>
    <row r="445" spans="1:31" x14ac:dyDescent="0.25">
      <c r="A445" s="47"/>
    </row>
    <row r="446" spans="1:31" s="40" customFormat="1" x14ac:dyDescent="0.25">
      <c r="A446" s="47"/>
      <c r="D446" s="22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</row>
    <row r="447" spans="1:31" s="44" customFormat="1" x14ac:dyDescent="0.25">
      <c r="A447" s="49"/>
      <c r="C447" s="26"/>
      <c r="D447" s="22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5"/>
      <c r="R447" s="45"/>
      <c r="S447" s="45"/>
      <c r="T447" s="45"/>
      <c r="U447" s="45"/>
      <c r="V447" s="45"/>
      <c r="W447" s="45"/>
      <c r="X447" s="45"/>
      <c r="Y447" s="48"/>
      <c r="Z447" s="45"/>
      <c r="AA447" s="48"/>
      <c r="AB447" s="48"/>
      <c r="AC447" s="48"/>
      <c r="AD447" s="48"/>
      <c r="AE447" s="48"/>
    </row>
    <row r="448" spans="1:31" x14ac:dyDescent="0.25">
      <c r="A448" s="40"/>
      <c r="Q448" s="45"/>
      <c r="R448" s="45"/>
      <c r="S448" s="45"/>
      <c r="T448" s="45"/>
      <c r="U448" s="45"/>
      <c r="V448" s="45"/>
      <c r="W448" s="45"/>
      <c r="X448" s="45"/>
      <c r="Z448" s="45"/>
    </row>
    <row r="449" spans="1:31" s="33" customFormat="1" ht="15.6" x14ac:dyDescent="0.25">
      <c r="A449" s="51"/>
      <c r="B449" s="52"/>
      <c r="C449" s="52"/>
      <c r="D449" s="23"/>
      <c r="E449" s="52"/>
      <c r="F449" s="53"/>
      <c r="G449" s="53"/>
      <c r="H449" s="54"/>
      <c r="I449" s="54"/>
      <c r="J449" s="54"/>
      <c r="K449" s="54"/>
      <c r="L449" s="54"/>
      <c r="M449" s="54"/>
      <c r="N449" s="54"/>
      <c r="O449" s="54"/>
      <c r="P449" s="54"/>
      <c r="Q449" s="45"/>
      <c r="R449" s="45"/>
      <c r="S449" s="45"/>
      <c r="T449" s="45"/>
      <c r="U449" s="45"/>
      <c r="V449" s="45"/>
      <c r="W449" s="45"/>
      <c r="X449" s="45"/>
      <c r="Y449" s="54"/>
      <c r="Z449" s="45"/>
      <c r="AA449" s="54"/>
      <c r="AB449" s="54"/>
      <c r="AC449" s="54"/>
      <c r="AD449" s="54"/>
      <c r="AE449" s="54"/>
    </row>
    <row r="450" spans="1:31" s="33" customFormat="1" ht="9.9" customHeight="1" x14ac:dyDescent="0.25">
      <c r="A450" s="51"/>
      <c r="D450" s="23"/>
      <c r="E450" s="52"/>
      <c r="F450" s="53"/>
      <c r="G450" s="54"/>
      <c r="H450" s="54"/>
      <c r="I450" s="54"/>
      <c r="J450" s="54"/>
      <c r="K450" s="54"/>
      <c r="L450" s="54"/>
      <c r="M450" s="54"/>
      <c r="N450" s="54"/>
      <c r="O450" s="54"/>
      <c r="P450" s="54"/>
      <c r="Q450" s="54"/>
      <c r="R450" s="54"/>
      <c r="S450" s="54"/>
      <c r="T450" s="54"/>
      <c r="U450" s="54"/>
      <c r="V450" s="54"/>
      <c r="W450" s="54"/>
      <c r="X450" s="54"/>
      <c r="Y450" s="54"/>
      <c r="Z450" s="54"/>
      <c r="AA450" s="54"/>
      <c r="AB450" s="54"/>
      <c r="AC450" s="54"/>
      <c r="AD450" s="54"/>
      <c r="AE450" s="54"/>
    </row>
    <row r="451" spans="1:31" s="33" customFormat="1" ht="15.6" x14ac:dyDescent="0.25">
      <c r="A451" s="51"/>
      <c r="B451" s="52"/>
      <c r="D451" s="23"/>
      <c r="E451" s="52"/>
      <c r="F451" s="53"/>
      <c r="G451" s="54"/>
      <c r="H451" s="54"/>
      <c r="I451" s="54"/>
      <c r="J451" s="54"/>
      <c r="K451" s="54"/>
      <c r="L451" s="54"/>
      <c r="M451" s="54"/>
      <c r="N451" s="54"/>
      <c r="O451" s="54"/>
      <c r="P451" s="54"/>
      <c r="Q451" s="54"/>
      <c r="R451" s="54"/>
      <c r="S451" s="54"/>
      <c r="T451" s="54"/>
      <c r="U451" s="54"/>
      <c r="V451" s="54"/>
      <c r="W451" s="54"/>
      <c r="X451" s="54"/>
      <c r="Y451" s="54"/>
      <c r="Z451" s="54"/>
      <c r="AA451" s="54"/>
      <c r="AB451" s="54"/>
      <c r="AC451" s="54"/>
      <c r="AD451" s="54"/>
      <c r="AE451" s="54"/>
    </row>
    <row r="452" spans="1:31" x14ac:dyDescent="0.25">
      <c r="E452" s="44"/>
      <c r="J452" s="262"/>
      <c r="K452" s="262"/>
      <c r="L452" s="262"/>
    </row>
    <row r="453" spans="1:31" x14ac:dyDescent="0.25">
      <c r="E453" s="44"/>
    </row>
    <row r="457" spans="1:31" x14ac:dyDescent="0.25">
      <c r="A457" s="47"/>
      <c r="C457" s="20"/>
    </row>
    <row r="458" spans="1:31" x14ac:dyDescent="0.25">
      <c r="A458" s="47"/>
    </row>
    <row r="459" spans="1:31" x14ac:dyDescent="0.25">
      <c r="A459" s="47"/>
    </row>
    <row r="460" spans="1:31" x14ac:dyDescent="0.25">
      <c r="A460" s="47"/>
    </row>
    <row r="461" spans="1:31" x14ac:dyDescent="0.25">
      <c r="A461" s="47"/>
      <c r="B461" s="17"/>
    </row>
    <row r="462" spans="1:31" x14ac:dyDescent="0.25">
      <c r="A462" s="47"/>
    </row>
    <row r="463" spans="1:31" x14ac:dyDescent="0.25">
      <c r="A463" s="47"/>
    </row>
    <row r="464" spans="1:31" x14ac:dyDescent="0.25">
      <c r="A464" s="47"/>
    </row>
    <row r="465" spans="1:31" x14ac:dyDescent="0.25">
      <c r="A465" s="47"/>
    </row>
    <row r="466" spans="1:31" x14ac:dyDescent="0.25">
      <c r="A466" s="47"/>
    </row>
    <row r="467" spans="1:31" x14ac:dyDescent="0.25">
      <c r="A467" s="47"/>
    </row>
    <row r="468" spans="1:31" x14ac:dyDescent="0.25">
      <c r="A468" s="47"/>
      <c r="Q468" s="50"/>
      <c r="R468" s="50"/>
      <c r="S468" s="50"/>
      <c r="T468" s="50"/>
      <c r="U468" s="50"/>
      <c r="V468" s="50"/>
      <c r="W468" s="50"/>
      <c r="X468" s="50"/>
      <c r="Z468" s="50"/>
    </row>
    <row r="469" spans="1:31" s="21" customFormat="1" x14ac:dyDescent="0.25">
      <c r="A469" s="47"/>
      <c r="B469" s="14"/>
      <c r="C469" s="14"/>
      <c r="D469" s="19"/>
      <c r="E469" s="40"/>
      <c r="F469" s="45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50"/>
      <c r="Z469" s="46"/>
      <c r="AA469" s="50"/>
      <c r="AB469" s="50"/>
      <c r="AC469" s="50"/>
      <c r="AD469" s="50"/>
      <c r="AE469" s="50"/>
    </row>
    <row r="470" spans="1:31" x14ac:dyDescent="0.25">
      <c r="A470" s="47"/>
    </row>
    <row r="471" spans="1:31" x14ac:dyDescent="0.25">
      <c r="A471" s="47"/>
    </row>
    <row r="472" spans="1:31" x14ac:dyDescent="0.25">
      <c r="A472" s="47"/>
    </row>
    <row r="473" spans="1:31" x14ac:dyDescent="0.25">
      <c r="A473" s="47"/>
    </row>
    <row r="474" spans="1:31" x14ac:dyDescent="0.25">
      <c r="A474" s="47"/>
    </row>
    <row r="475" spans="1:31" x14ac:dyDescent="0.25">
      <c r="A475" s="47"/>
    </row>
    <row r="476" spans="1:31" x14ac:dyDescent="0.25">
      <c r="A476" s="47"/>
    </row>
    <row r="477" spans="1:31" x14ac:dyDescent="0.25">
      <c r="A477" s="47"/>
    </row>
    <row r="478" spans="1:31" x14ac:dyDescent="0.25">
      <c r="A478" s="47"/>
    </row>
    <row r="479" spans="1:31" x14ac:dyDescent="0.25">
      <c r="A479" s="47"/>
    </row>
    <row r="480" spans="1:31" x14ac:dyDescent="0.25">
      <c r="A480" s="47"/>
    </row>
    <row r="481" spans="1:31" x14ac:dyDescent="0.25">
      <c r="A481" s="47"/>
    </row>
    <row r="482" spans="1:31" x14ac:dyDescent="0.25">
      <c r="A482" s="47"/>
    </row>
    <row r="483" spans="1:31" x14ac:dyDescent="0.25">
      <c r="A483" s="47"/>
    </row>
    <row r="484" spans="1:31" x14ac:dyDescent="0.25">
      <c r="A484" s="47"/>
    </row>
    <row r="485" spans="1:31" x14ac:dyDescent="0.25">
      <c r="A485" s="47"/>
    </row>
    <row r="486" spans="1:31" x14ac:dyDescent="0.25">
      <c r="A486" s="47"/>
    </row>
    <row r="487" spans="1:31" s="40" customFormat="1" x14ac:dyDescent="0.25">
      <c r="A487" s="49"/>
      <c r="D487" s="22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</row>
    <row r="488" spans="1:31" s="21" customFormat="1" x14ac:dyDescent="0.25">
      <c r="A488" s="43"/>
      <c r="C488" s="24"/>
      <c r="D488" s="24"/>
      <c r="E488" s="44"/>
      <c r="F488" s="48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46"/>
      <c r="R488" s="46"/>
      <c r="S488" s="46"/>
      <c r="T488" s="46"/>
      <c r="U488" s="46"/>
      <c r="V488" s="46"/>
      <c r="W488" s="46"/>
      <c r="X488" s="46"/>
      <c r="Y488" s="50"/>
      <c r="Z488" s="46"/>
      <c r="AA488" s="50"/>
      <c r="AB488" s="50"/>
      <c r="AC488" s="50"/>
      <c r="AD488" s="50"/>
      <c r="AE488" s="50"/>
    </row>
    <row r="489" spans="1:31" s="21" customFormat="1" x14ac:dyDescent="0.25">
      <c r="A489" s="43"/>
      <c r="B489" s="24"/>
      <c r="C489" s="24"/>
      <c r="D489" s="24"/>
      <c r="E489" s="44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</row>
    <row r="491" spans="1:31" s="40" customFormat="1" x14ac:dyDescent="0.25">
      <c r="A491" s="55"/>
      <c r="D491" s="22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</row>
    <row r="492" spans="1:31" s="40" customFormat="1" x14ac:dyDescent="0.25">
      <c r="A492" s="55"/>
      <c r="D492" s="22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</row>
    <row r="493" spans="1:31" s="33" customFormat="1" ht="15.6" x14ac:dyDescent="0.25">
      <c r="A493" s="51"/>
      <c r="B493" s="52"/>
      <c r="C493" s="52"/>
      <c r="D493" s="23"/>
      <c r="E493" s="52"/>
      <c r="F493" s="53"/>
      <c r="G493" s="53"/>
      <c r="H493" s="54"/>
      <c r="I493" s="54"/>
      <c r="J493" s="54"/>
      <c r="K493" s="54"/>
      <c r="L493" s="54"/>
      <c r="M493" s="54"/>
      <c r="N493" s="54"/>
      <c r="O493" s="54"/>
      <c r="P493" s="54"/>
      <c r="Q493" s="45"/>
      <c r="R493" s="45"/>
      <c r="S493" s="45"/>
      <c r="T493" s="45"/>
      <c r="U493" s="45"/>
      <c r="V493" s="45"/>
      <c r="W493" s="45"/>
      <c r="X493" s="45"/>
      <c r="Y493" s="54"/>
      <c r="Z493" s="45"/>
      <c r="AA493" s="54"/>
      <c r="AB493" s="54"/>
      <c r="AC493" s="54"/>
      <c r="AD493" s="54"/>
      <c r="AE493" s="54"/>
    </row>
    <row r="494" spans="1:31" ht="9.9" customHeight="1" x14ac:dyDescent="0.25"/>
    <row r="495" spans="1:31" ht="15.6" x14ac:dyDescent="0.25">
      <c r="B495" s="52"/>
    </row>
    <row r="496" spans="1:31" ht="15" customHeight="1" x14ac:dyDescent="0.25">
      <c r="E496" s="44"/>
      <c r="J496" s="262"/>
      <c r="K496" s="262"/>
      <c r="L496" s="262"/>
    </row>
    <row r="497" spans="1:5" x14ac:dyDescent="0.25">
      <c r="E497" s="44"/>
    </row>
    <row r="501" spans="1:5" x14ac:dyDescent="0.25">
      <c r="A501" s="47"/>
    </row>
    <row r="502" spans="1:5" x14ac:dyDescent="0.25">
      <c r="A502" s="47"/>
    </row>
    <row r="503" spans="1:5" x14ac:dyDescent="0.25">
      <c r="A503" s="47"/>
    </row>
    <row r="504" spans="1:5" x14ac:dyDescent="0.25">
      <c r="A504" s="47"/>
    </row>
    <row r="505" spans="1:5" x14ac:dyDescent="0.25">
      <c r="A505" s="47"/>
    </row>
    <row r="506" spans="1:5" x14ac:dyDescent="0.25">
      <c r="A506" s="47"/>
    </row>
    <row r="507" spans="1:5" x14ac:dyDescent="0.25">
      <c r="A507" s="47"/>
    </row>
    <row r="508" spans="1:5" x14ac:dyDescent="0.25">
      <c r="A508" s="47"/>
      <c r="C508" s="20"/>
    </row>
    <row r="509" spans="1:5" x14ac:dyDescent="0.25">
      <c r="A509" s="47"/>
    </row>
    <row r="510" spans="1:5" x14ac:dyDescent="0.25">
      <c r="A510" s="47"/>
    </row>
    <row r="511" spans="1:5" x14ac:dyDescent="0.25">
      <c r="A511" s="47"/>
    </row>
    <row r="512" spans="1:5" x14ac:dyDescent="0.25">
      <c r="A512" s="47"/>
    </row>
    <row r="513" spans="1:3" x14ac:dyDescent="0.25">
      <c r="A513" s="47"/>
    </row>
    <row r="514" spans="1:3" x14ac:dyDescent="0.25">
      <c r="A514" s="47"/>
    </row>
    <row r="515" spans="1:3" x14ac:dyDescent="0.25">
      <c r="A515" s="47"/>
    </row>
    <row r="516" spans="1:3" x14ac:dyDescent="0.25">
      <c r="A516" s="47"/>
    </row>
    <row r="517" spans="1:3" x14ac:dyDescent="0.25">
      <c r="A517" s="47"/>
    </row>
    <row r="518" spans="1:3" x14ac:dyDescent="0.25">
      <c r="A518" s="47"/>
    </row>
    <row r="519" spans="1:3" x14ac:dyDescent="0.25">
      <c r="A519" s="47"/>
      <c r="C519" s="56"/>
    </row>
    <row r="520" spans="1:3" x14ac:dyDescent="0.25">
      <c r="A520" s="47"/>
    </row>
    <row r="521" spans="1:3" x14ac:dyDescent="0.25">
      <c r="A521" s="47"/>
    </row>
    <row r="522" spans="1:3" x14ac:dyDescent="0.25">
      <c r="A522" s="47"/>
    </row>
    <row r="523" spans="1:3" x14ac:dyDescent="0.25">
      <c r="A523" s="47"/>
    </row>
    <row r="524" spans="1:3" x14ac:dyDescent="0.25">
      <c r="A524" s="47"/>
    </row>
    <row r="525" spans="1:3" x14ac:dyDescent="0.25">
      <c r="A525" s="47"/>
    </row>
    <row r="526" spans="1:3" x14ac:dyDescent="0.25">
      <c r="A526" s="47"/>
    </row>
    <row r="527" spans="1:3" x14ac:dyDescent="0.25">
      <c r="A527" s="47"/>
      <c r="B527" s="20"/>
    </row>
    <row r="528" spans="1:3" x14ac:dyDescent="0.25">
      <c r="A528" s="47"/>
    </row>
    <row r="529" spans="1:31" x14ac:dyDescent="0.25">
      <c r="A529" s="47"/>
    </row>
    <row r="530" spans="1:31" x14ac:dyDescent="0.25">
      <c r="A530" s="47"/>
    </row>
    <row r="531" spans="1:31" x14ac:dyDescent="0.25">
      <c r="A531" s="47"/>
    </row>
    <row r="532" spans="1:31" s="40" customFormat="1" x14ac:dyDescent="0.25">
      <c r="A532" s="49"/>
      <c r="D532" s="22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</row>
    <row r="533" spans="1:31" s="21" customFormat="1" x14ac:dyDescent="0.25">
      <c r="A533" s="43"/>
      <c r="C533" s="24"/>
      <c r="D533" s="24"/>
      <c r="E533" s="44"/>
      <c r="F533" s="48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46"/>
      <c r="R533" s="46"/>
      <c r="S533" s="46"/>
      <c r="T533" s="46"/>
      <c r="U533" s="46"/>
      <c r="V533" s="46"/>
      <c r="W533" s="46"/>
      <c r="X533" s="46"/>
      <c r="Y533" s="50"/>
      <c r="Z533" s="46"/>
      <c r="AA533" s="50"/>
      <c r="AB533" s="50"/>
      <c r="AC533" s="50"/>
      <c r="AD533" s="50"/>
      <c r="AE533" s="50"/>
    </row>
    <row r="534" spans="1:31" s="21" customFormat="1" x14ac:dyDescent="0.25">
      <c r="A534" s="43"/>
      <c r="B534" s="24"/>
      <c r="C534" s="24"/>
      <c r="D534" s="24"/>
      <c r="E534" s="44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</row>
    <row r="535" spans="1:31" s="40" customFormat="1" x14ac:dyDescent="0.25">
      <c r="A535" s="55"/>
      <c r="D535" s="22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</row>
    <row r="536" spans="1:31" s="33" customFormat="1" ht="15.6" x14ac:dyDescent="0.25">
      <c r="A536" s="51"/>
      <c r="B536" s="52"/>
      <c r="C536" s="52"/>
      <c r="D536" s="23"/>
      <c r="E536" s="52"/>
      <c r="F536" s="53"/>
      <c r="G536" s="53"/>
      <c r="H536" s="54"/>
      <c r="I536" s="54"/>
      <c r="J536" s="54"/>
      <c r="K536" s="54"/>
      <c r="L536" s="54"/>
      <c r="M536" s="54"/>
      <c r="N536" s="54"/>
      <c r="O536" s="54"/>
      <c r="P536" s="54"/>
      <c r="Q536" s="45"/>
      <c r="R536" s="45"/>
      <c r="S536" s="45"/>
      <c r="T536" s="45"/>
      <c r="U536" s="45"/>
      <c r="V536" s="45"/>
      <c r="W536" s="45"/>
      <c r="X536" s="45"/>
      <c r="Y536" s="54"/>
      <c r="Z536" s="45"/>
      <c r="AA536" s="54"/>
      <c r="AB536" s="54"/>
      <c r="AC536" s="54"/>
      <c r="AD536" s="54"/>
      <c r="AE536" s="54"/>
    </row>
    <row r="537" spans="1:31" ht="9.9" customHeight="1" x14ac:dyDescent="0.25"/>
    <row r="538" spans="1:31" ht="15.6" x14ac:dyDescent="0.25">
      <c r="B538" s="52"/>
    </row>
    <row r="539" spans="1:31" ht="15" customHeight="1" x14ac:dyDescent="0.25">
      <c r="E539" s="44"/>
      <c r="J539" s="262"/>
      <c r="K539" s="262"/>
      <c r="L539" s="262"/>
    </row>
    <row r="540" spans="1:31" x14ac:dyDescent="0.25">
      <c r="E540" s="44"/>
    </row>
    <row r="542" spans="1:31" s="21" customFormat="1" x14ac:dyDescent="0.25">
      <c r="A542" s="43"/>
      <c r="B542" s="24"/>
      <c r="C542" s="24"/>
      <c r="D542" s="24"/>
      <c r="E542" s="44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</row>
    <row r="543" spans="1:31" s="21" customFormat="1" x14ac:dyDescent="0.25">
      <c r="A543" s="43"/>
      <c r="B543" s="24"/>
      <c r="C543" s="24"/>
      <c r="D543" s="24"/>
      <c r="E543" s="44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50"/>
      <c r="AC543" s="50"/>
      <c r="AD543" s="50"/>
      <c r="AE543" s="50"/>
    </row>
    <row r="544" spans="1:31" x14ac:dyDescent="0.25">
      <c r="A544" s="47"/>
      <c r="B544" s="20"/>
      <c r="C544" s="20"/>
      <c r="D544" s="20"/>
    </row>
    <row r="545" spans="1:4" x14ac:dyDescent="0.25">
      <c r="A545" s="47"/>
      <c r="B545" s="20"/>
      <c r="C545" s="20"/>
      <c r="D545" s="25"/>
    </row>
    <row r="546" spans="1:4" x14ac:dyDescent="0.25">
      <c r="A546" s="47"/>
      <c r="B546" s="20"/>
      <c r="C546" s="20"/>
      <c r="D546" s="25"/>
    </row>
    <row r="547" spans="1:4" x14ac:dyDescent="0.25">
      <c r="A547" s="47"/>
      <c r="B547" s="20"/>
      <c r="C547" s="20"/>
      <c r="D547" s="25"/>
    </row>
    <row r="548" spans="1:4" x14ac:dyDescent="0.25">
      <c r="A548" s="47"/>
      <c r="B548" s="20"/>
      <c r="C548" s="20"/>
      <c r="D548" s="25"/>
    </row>
    <row r="549" spans="1:4" x14ac:dyDescent="0.25">
      <c r="A549" s="47"/>
      <c r="B549" s="20"/>
      <c r="C549" s="20"/>
      <c r="D549" s="25"/>
    </row>
    <row r="550" spans="1:4" x14ac:dyDescent="0.25">
      <c r="A550" s="47"/>
      <c r="B550" s="20"/>
      <c r="C550" s="20"/>
      <c r="D550" s="25"/>
    </row>
    <row r="551" spans="1:4" x14ac:dyDescent="0.25">
      <c r="A551" s="47"/>
      <c r="D551" s="25"/>
    </row>
    <row r="552" spans="1:4" x14ac:dyDescent="0.25">
      <c r="A552" s="47"/>
      <c r="D552" s="25"/>
    </row>
    <row r="553" spans="1:4" x14ac:dyDescent="0.25">
      <c r="A553" s="47"/>
      <c r="D553" s="25"/>
    </row>
    <row r="554" spans="1:4" x14ac:dyDescent="0.25">
      <c r="A554" s="47"/>
      <c r="B554" s="20"/>
      <c r="C554" s="20"/>
      <c r="D554" s="25"/>
    </row>
    <row r="555" spans="1:4" x14ac:dyDescent="0.25">
      <c r="A555" s="47"/>
      <c r="B555" s="20"/>
      <c r="D555" s="25"/>
    </row>
    <row r="556" spans="1:4" x14ac:dyDescent="0.25">
      <c r="A556" s="47"/>
      <c r="B556" s="20"/>
      <c r="C556" s="20"/>
      <c r="D556" s="25"/>
    </row>
    <row r="557" spans="1:4" x14ac:dyDescent="0.25">
      <c r="A557" s="47"/>
      <c r="B557" s="20"/>
      <c r="C557" s="20"/>
      <c r="D557" s="25"/>
    </row>
    <row r="558" spans="1:4" x14ac:dyDescent="0.25">
      <c r="A558" s="47"/>
      <c r="B558" s="20"/>
      <c r="C558" s="20"/>
      <c r="D558" s="25"/>
    </row>
    <row r="559" spans="1:4" x14ac:dyDescent="0.25">
      <c r="A559" s="47"/>
      <c r="B559" s="20"/>
      <c r="C559" s="20"/>
      <c r="D559" s="25"/>
    </row>
    <row r="560" spans="1:4" x14ac:dyDescent="0.25">
      <c r="A560" s="47"/>
      <c r="B560" s="20"/>
      <c r="C560" s="20"/>
      <c r="D560" s="25"/>
    </row>
    <row r="561" spans="1:38" s="21" customFormat="1" x14ac:dyDescent="0.25">
      <c r="A561" s="47"/>
      <c r="B561" s="20"/>
      <c r="C561" s="20"/>
      <c r="D561" s="19"/>
      <c r="E561" s="44"/>
      <c r="F561" s="45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50"/>
      <c r="Z561" s="46"/>
      <c r="AA561" s="50"/>
      <c r="AB561" s="50"/>
      <c r="AC561" s="50"/>
      <c r="AD561" s="50"/>
      <c r="AE561" s="50"/>
    </row>
    <row r="562" spans="1:38" s="21" customFormat="1" x14ac:dyDescent="0.25">
      <c r="A562" s="47"/>
      <c r="B562" s="20"/>
      <c r="C562" s="20"/>
      <c r="D562" s="19"/>
      <c r="E562" s="44"/>
      <c r="F562" s="45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50"/>
      <c r="Z562" s="46"/>
      <c r="AA562" s="50"/>
      <c r="AB562" s="50"/>
      <c r="AC562" s="50"/>
      <c r="AD562" s="50"/>
      <c r="AE562" s="50"/>
    </row>
    <row r="563" spans="1:38" s="21" customFormat="1" x14ac:dyDescent="0.25">
      <c r="A563" s="47"/>
      <c r="B563" s="14"/>
      <c r="C563" s="14"/>
      <c r="D563" s="19"/>
      <c r="E563" s="40"/>
      <c r="F563" s="45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50"/>
      <c r="Z563" s="46"/>
      <c r="AA563" s="50"/>
      <c r="AB563" s="50"/>
      <c r="AC563" s="50"/>
      <c r="AD563" s="50"/>
      <c r="AE563" s="50"/>
    </row>
    <row r="564" spans="1:38" s="21" customFormat="1" x14ac:dyDescent="0.25">
      <c r="A564" s="47"/>
      <c r="B564" s="20"/>
      <c r="C564" s="20"/>
      <c r="D564" s="19"/>
      <c r="E564" s="44"/>
      <c r="F564" s="45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50"/>
      <c r="Z564" s="46"/>
      <c r="AA564" s="50"/>
      <c r="AB564" s="50"/>
      <c r="AC564" s="50"/>
      <c r="AD564" s="50"/>
      <c r="AE564" s="50"/>
    </row>
    <row r="565" spans="1:38" s="21" customFormat="1" x14ac:dyDescent="0.25">
      <c r="A565" s="47"/>
      <c r="B565" s="20"/>
      <c r="C565" s="20"/>
      <c r="D565" s="19"/>
      <c r="E565" s="44"/>
      <c r="F565" s="45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50"/>
      <c r="Z565" s="46"/>
      <c r="AA565" s="50"/>
      <c r="AB565" s="50"/>
      <c r="AC565" s="50"/>
      <c r="AD565" s="50"/>
      <c r="AE565" s="50"/>
    </row>
    <row r="566" spans="1:38" s="21" customFormat="1" x14ac:dyDescent="0.25">
      <c r="A566" s="47"/>
      <c r="B566" s="20"/>
      <c r="C566" s="20"/>
      <c r="D566" s="19"/>
      <c r="E566" s="44"/>
      <c r="F566" s="45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50"/>
      <c r="Z566" s="46"/>
      <c r="AA566" s="50"/>
      <c r="AB566" s="50"/>
      <c r="AC566" s="50"/>
      <c r="AD566" s="50"/>
      <c r="AE566" s="50"/>
    </row>
    <row r="567" spans="1:38" s="21" customFormat="1" x14ac:dyDescent="0.25">
      <c r="A567" s="47"/>
      <c r="B567" s="20"/>
      <c r="C567" s="20"/>
      <c r="D567" s="19"/>
      <c r="E567" s="44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50"/>
      <c r="Z567" s="46"/>
      <c r="AA567" s="50"/>
      <c r="AB567" s="50"/>
      <c r="AC567" s="50"/>
      <c r="AD567" s="50"/>
      <c r="AE567" s="50"/>
    </row>
    <row r="568" spans="1:38" s="21" customFormat="1" x14ac:dyDescent="0.25">
      <c r="A568" s="47"/>
      <c r="B568" s="20"/>
      <c r="C568" s="20"/>
      <c r="D568" s="19"/>
      <c r="E568" s="44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50"/>
      <c r="Z568" s="46"/>
      <c r="AA568" s="50"/>
      <c r="AB568" s="50"/>
      <c r="AC568" s="50"/>
      <c r="AD568" s="50"/>
      <c r="AE568" s="50"/>
    </row>
    <row r="569" spans="1:38" s="21" customFormat="1" x14ac:dyDescent="0.25">
      <c r="A569" s="47"/>
      <c r="B569" s="14"/>
      <c r="C569" s="14"/>
      <c r="F569" s="46"/>
      <c r="G569" s="50"/>
      <c r="H569" s="50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50"/>
      <c r="Z569" s="46"/>
      <c r="AA569" s="50"/>
      <c r="AB569" s="50"/>
      <c r="AC569" s="50"/>
      <c r="AD569" s="50"/>
      <c r="AE569" s="50"/>
    </row>
    <row r="570" spans="1:38" s="21" customFormat="1" x14ac:dyDescent="0.25">
      <c r="A570" s="47"/>
      <c r="B570" s="14"/>
      <c r="C570" s="14"/>
      <c r="D570" s="19"/>
      <c r="E570" s="40"/>
      <c r="F570" s="45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50"/>
      <c r="Z570" s="46"/>
      <c r="AA570" s="50"/>
      <c r="AB570" s="50"/>
      <c r="AC570" s="50"/>
      <c r="AD570" s="50"/>
      <c r="AE570" s="50"/>
    </row>
    <row r="571" spans="1:38" s="21" customFormat="1" x14ac:dyDescent="0.25">
      <c r="A571" s="47"/>
      <c r="B571" s="20"/>
      <c r="C571" s="20"/>
      <c r="D571" s="19"/>
      <c r="E571" s="44"/>
      <c r="F571" s="45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50"/>
      <c r="Z571" s="46"/>
      <c r="AA571" s="50"/>
      <c r="AB571" s="50"/>
      <c r="AC571" s="50"/>
      <c r="AD571" s="50"/>
      <c r="AE571" s="50"/>
    </row>
    <row r="572" spans="1:38" s="21" customFormat="1" x14ac:dyDescent="0.25">
      <c r="A572" s="47"/>
      <c r="B572" s="20"/>
      <c r="C572" s="20"/>
      <c r="D572" s="19"/>
      <c r="E572" s="44"/>
      <c r="F572" s="45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50"/>
      <c r="AC572" s="50"/>
      <c r="AD572" s="46"/>
      <c r="AE572" s="46"/>
      <c r="AF572" s="14"/>
      <c r="AG572" s="14"/>
      <c r="AH572" s="14"/>
      <c r="AI572" s="14"/>
      <c r="AJ572" s="14"/>
      <c r="AK572" s="14"/>
      <c r="AL572" s="14"/>
    </row>
    <row r="573" spans="1:38" x14ac:dyDescent="0.25">
      <c r="A573" s="47"/>
      <c r="D573" s="25"/>
      <c r="F573" s="46"/>
    </row>
    <row r="574" spans="1:38" s="44" customFormat="1" x14ac:dyDescent="0.25">
      <c r="A574" s="49"/>
      <c r="B574" s="26"/>
      <c r="D574" s="26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8"/>
      <c r="AC574" s="48"/>
      <c r="AD574" s="48"/>
      <c r="AE574" s="48"/>
    </row>
    <row r="575" spans="1:38" s="21" customFormat="1" x14ac:dyDescent="0.25">
      <c r="A575" s="43"/>
      <c r="C575" s="24"/>
      <c r="D575" s="24"/>
      <c r="E575" s="44"/>
      <c r="F575" s="48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</row>
    <row r="576" spans="1:38" s="21" customFormat="1" x14ac:dyDescent="0.25">
      <c r="A576" s="43"/>
      <c r="C576" s="24"/>
      <c r="D576" s="24"/>
      <c r="E576" s="44"/>
      <c r="F576" s="48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</row>
    <row r="577" spans="1:31" s="40" customFormat="1" x14ac:dyDescent="0.25">
      <c r="A577" s="55"/>
      <c r="D577" s="22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</row>
    <row r="578" spans="1:31" s="33" customFormat="1" ht="15.6" x14ac:dyDescent="0.25">
      <c r="A578" s="51"/>
      <c r="B578" s="52"/>
      <c r="C578" s="52"/>
      <c r="D578" s="23"/>
      <c r="E578" s="52"/>
      <c r="F578" s="53"/>
      <c r="G578" s="53"/>
      <c r="H578" s="54"/>
      <c r="I578" s="54"/>
      <c r="J578" s="54"/>
      <c r="K578" s="54"/>
      <c r="L578" s="54"/>
      <c r="M578" s="54"/>
      <c r="N578" s="54"/>
      <c r="O578" s="54"/>
      <c r="P578" s="54"/>
      <c r="Q578" s="45"/>
      <c r="R578" s="45"/>
      <c r="S578" s="45"/>
      <c r="T578" s="45"/>
      <c r="U578" s="45"/>
      <c r="V578" s="45"/>
      <c r="W578" s="45"/>
      <c r="X578" s="45"/>
      <c r="Y578" s="54"/>
      <c r="Z578" s="45"/>
      <c r="AA578" s="54"/>
      <c r="AB578" s="54"/>
      <c r="AC578" s="54"/>
      <c r="AD578" s="54"/>
      <c r="AE578" s="54"/>
    </row>
    <row r="579" spans="1:31" ht="9.9" customHeight="1" x14ac:dyDescent="0.25"/>
    <row r="580" spans="1:31" ht="15.6" x14ac:dyDescent="0.25">
      <c r="B580" s="52"/>
    </row>
    <row r="581" spans="1:31" ht="15" customHeight="1" x14ac:dyDescent="0.25">
      <c r="E581" s="44"/>
      <c r="J581" s="262"/>
      <c r="K581" s="262"/>
      <c r="L581" s="262"/>
    </row>
    <row r="582" spans="1:31" x14ac:dyDescent="0.25">
      <c r="E582" s="44"/>
    </row>
    <row r="584" spans="1:31" s="21" customFormat="1" x14ac:dyDescent="0.25">
      <c r="A584" s="43"/>
      <c r="B584" s="24"/>
      <c r="C584" s="24"/>
      <c r="D584" s="24"/>
      <c r="E584" s="44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</row>
    <row r="585" spans="1:31" s="21" customFormat="1" x14ac:dyDescent="0.25">
      <c r="A585" s="27"/>
      <c r="B585" s="27"/>
      <c r="C585" s="27"/>
      <c r="D585" s="27"/>
      <c r="E585" s="27"/>
      <c r="F585" s="45"/>
      <c r="G585" s="46"/>
      <c r="H585" s="46"/>
      <c r="I585" s="46"/>
      <c r="J585" s="46"/>
      <c r="K585" s="46"/>
      <c r="L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  <c r="AA585" s="46"/>
      <c r="AB585" s="50"/>
      <c r="AC585" s="50"/>
      <c r="AD585" s="50"/>
      <c r="AE585" s="50"/>
    </row>
    <row r="586" spans="1:31" x14ac:dyDescent="0.25">
      <c r="A586" s="47"/>
      <c r="B586" s="20"/>
      <c r="C586" s="20"/>
      <c r="D586" s="25"/>
      <c r="F586" s="46"/>
    </row>
    <row r="587" spans="1:31" s="21" customFormat="1" x14ac:dyDescent="0.25">
      <c r="A587" s="47"/>
      <c r="B587" s="20"/>
      <c r="C587" s="20"/>
      <c r="D587" s="25"/>
      <c r="E587" s="44"/>
      <c r="F587" s="45"/>
      <c r="G587" s="46"/>
      <c r="H587" s="46"/>
      <c r="I587" s="46"/>
      <c r="J587" s="46"/>
      <c r="K587" s="46"/>
      <c r="L587" s="46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</row>
    <row r="588" spans="1:31" s="21" customFormat="1" x14ac:dyDescent="0.25">
      <c r="A588" s="47"/>
      <c r="B588" s="20"/>
      <c r="C588" s="20"/>
      <c r="D588" s="25"/>
      <c r="E588" s="44"/>
      <c r="F588" s="45"/>
      <c r="G588" s="46"/>
      <c r="H588" s="46"/>
      <c r="I588" s="46"/>
      <c r="J588" s="46"/>
      <c r="K588" s="46"/>
      <c r="L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50"/>
      <c r="Z588" s="46"/>
      <c r="AA588" s="50"/>
      <c r="AB588" s="50"/>
      <c r="AC588" s="50"/>
      <c r="AD588" s="50"/>
      <c r="AE588" s="50"/>
    </row>
    <row r="589" spans="1:31" s="21" customFormat="1" x14ac:dyDescent="0.25">
      <c r="A589" s="47"/>
      <c r="B589" s="20"/>
      <c r="C589" s="57"/>
      <c r="D589" s="25"/>
      <c r="E589" s="44"/>
      <c r="F589" s="45"/>
      <c r="G589" s="46"/>
      <c r="H589" s="46"/>
      <c r="I589" s="46"/>
      <c r="J589" s="46"/>
      <c r="K589" s="46"/>
      <c r="L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50"/>
      <c r="Z589" s="46"/>
      <c r="AA589" s="50"/>
      <c r="AB589" s="50"/>
      <c r="AC589" s="50"/>
      <c r="AD589" s="50"/>
      <c r="AE589" s="50"/>
    </row>
    <row r="590" spans="1:31" s="21" customFormat="1" x14ac:dyDescent="0.25">
      <c r="A590" s="47"/>
      <c r="B590" s="20"/>
      <c r="C590" s="20"/>
      <c r="D590" s="25"/>
      <c r="E590" s="44"/>
      <c r="F590" s="45"/>
      <c r="G590" s="46"/>
      <c r="H590" s="46"/>
      <c r="I590" s="46"/>
      <c r="J590" s="46"/>
      <c r="K590" s="46"/>
      <c r="L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50"/>
      <c r="Z590" s="46"/>
      <c r="AA590" s="50"/>
      <c r="AB590" s="50"/>
      <c r="AC590" s="50"/>
      <c r="AD590" s="50"/>
      <c r="AE590" s="50"/>
    </row>
    <row r="591" spans="1:31" s="21" customFormat="1" x14ac:dyDescent="0.25">
      <c r="A591" s="47"/>
      <c r="B591" s="14"/>
      <c r="C591" s="20"/>
      <c r="D591" s="25"/>
      <c r="E591" s="40"/>
      <c r="F591" s="45"/>
      <c r="G591" s="46"/>
      <c r="H591" s="46"/>
      <c r="I591" s="46"/>
      <c r="J591" s="46"/>
      <c r="K591" s="46"/>
      <c r="L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50"/>
      <c r="Z591" s="46"/>
      <c r="AA591" s="50"/>
      <c r="AB591" s="50"/>
      <c r="AC591" s="50"/>
      <c r="AD591" s="50"/>
      <c r="AE591" s="50"/>
    </row>
    <row r="592" spans="1:31" s="21" customFormat="1" x14ac:dyDescent="0.25">
      <c r="A592" s="47"/>
      <c r="B592" s="14"/>
      <c r="C592" s="14"/>
      <c r="D592" s="25"/>
      <c r="E592" s="40"/>
      <c r="F592" s="45"/>
      <c r="G592" s="46"/>
      <c r="H592" s="46"/>
      <c r="I592" s="46"/>
      <c r="J592" s="46"/>
      <c r="K592" s="46"/>
      <c r="L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50"/>
      <c r="Z592" s="46"/>
      <c r="AA592" s="50"/>
      <c r="AB592" s="50"/>
      <c r="AC592" s="50"/>
      <c r="AD592" s="50"/>
      <c r="AE592" s="50"/>
    </row>
    <row r="593" spans="1:31" s="21" customFormat="1" x14ac:dyDescent="0.25">
      <c r="A593" s="47"/>
      <c r="B593" s="20"/>
      <c r="C593" s="20"/>
      <c r="D593" s="19"/>
      <c r="E593" s="44"/>
      <c r="F593" s="45"/>
      <c r="G593" s="46"/>
      <c r="H593" s="46"/>
      <c r="I593" s="46"/>
      <c r="J593" s="46"/>
      <c r="K593" s="46"/>
      <c r="L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50"/>
      <c r="Z593" s="46"/>
      <c r="AA593" s="50"/>
      <c r="AB593" s="50"/>
      <c r="AC593" s="50"/>
      <c r="AD593" s="50"/>
      <c r="AE593" s="50"/>
    </row>
    <row r="594" spans="1:31" s="21" customFormat="1" x14ac:dyDescent="0.25">
      <c r="A594" s="47"/>
      <c r="B594" s="20"/>
      <c r="C594" s="20"/>
      <c r="D594" s="19"/>
      <c r="E594" s="44"/>
      <c r="F594" s="45"/>
      <c r="G594" s="46"/>
      <c r="H594" s="46"/>
      <c r="I594" s="46"/>
      <c r="J594" s="46"/>
      <c r="K594" s="46"/>
      <c r="L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50"/>
      <c r="Z594" s="46"/>
      <c r="AA594" s="50"/>
      <c r="AB594" s="50"/>
      <c r="AC594" s="50"/>
      <c r="AD594" s="50"/>
      <c r="AE594" s="50"/>
    </row>
    <row r="595" spans="1:31" s="21" customFormat="1" x14ac:dyDescent="0.25">
      <c r="A595" s="47"/>
      <c r="B595" s="20"/>
      <c r="C595" s="20"/>
      <c r="D595" s="19"/>
      <c r="E595" s="44"/>
      <c r="F595" s="45"/>
      <c r="G595" s="46"/>
      <c r="H595" s="46"/>
      <c r="I595" s="46"/>
      <c r="J595" s="46"/>
      <c r="K595" s="46"/>
      <c r="L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50"/>
      <c r="Z595" s="46"/>
      <c r="AA595" s="50"/>
      <c r="AB595" s="50"/>
      <c r="AC595" s="50"/>
      <c r="AD595" s="50"/>
      <c r="AE595" s="50"/>
    </row>
    <row r="596" spans="1:31" s="21" customFormat="1" x14ac:dyDescent="0.25">
      <c r="A596" s="47"/>
      <c r="B596" s="20"/>
      <c r="C596" s="20"/>
      <c r="D596" s="19"/>
      <c r="E596" s="44"/>
      <c r="F596" s="45"/>
      <c r="G596" s="46"/>
      <c r="H596" s="46"/>
      <c r="I596" s="46"/>
      <c r="J596" s="46"/>
      <c r="K596" s="46"/>
      <c r="L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50"/>
      <c r="Z596" s="46"/>
      <c r="AA596" s="50"/>
      <c r="AB596" s="50"/>
      <c r="AC596" s="50"/>
      <c r="AD596" s="50"/>
      <c r="AE596" s="50"/>
    </row>
    <row r="597" spans="1:31" s="21" customFormat="1" x14ac:dyDescent="0.25">
      <c r="A597" s="47"/>
      <c r="B597" s="20"/>
      <c r="C597" s="20"/>
      <c r="D597" s="19"/>
      <c r="E597" s="44"/>
      <c r="F597" s="45"/>
      <c r="G597" s="46"/>
      <c r="H597" s="46"/>
      <c r="I597" s="46"/>
      <c r="J597" s="46"/>
      <c r="K597" s="46"/>
      <c r="L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50"/>
      <c r="Z597" s="46"/>
      <c r="AA597" s="50"/>
      <c r="AB597" s="50"/>
      <c r="AC597" s="50"/>
      <c r="AD597" s="50"/>
      <c r="AE597" s="50"/>
    </row>
    <row r="598" spans="1:31" s="21" customFormat="1" x14ac:dyDescent="0.25">
      <c r="A598" s="47"/>
      <c r="B598" s="20"/>
      <c r="C598" s="20"/>
      <c r="D598" s="19"/>
      <c r="E598" s="44"/>
      <c r="F598" s="45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50"/>
      <c r="Z598" s="46"/>
      <c r="AA598" s="50"/>
      <c r="AB598" s="50"/>
      <c r="AC598" s="50"/>
      <c r="AD598" s="50"/>
      <c r="AE598" s="50"/>
    </row>
    <row r="599" spans="1:31" s="21" customFormat="1" x14ac:dyDescent="0.25">
      <c r="A599" s="47"/>
      <c r="B599" s="20"/>
      <c r="C599" s="20"/>
      <c r="D599" s="19"/>
      <c r="E599" s="44"/>
      <c r="F599" s="45"/>
      <c r="G599" s="46"/>
      <c r="H599" s="46"/>
      <c r="I599" s="46"/>
      <c r="J599" s="46"/>
      <c r="K599" s="46"/>
      <c r="L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50"/>
      <c r="Z599" s="46"/>
      <c r="AA599" s="50"/>
      <c r="AB599" s="50"/>
      <c r="AC599" s="50"/>
      <c r="AD599" s="50"/>
      <c r="AE599" s="50"/>
    </row>
    <row r="600" spans="1:31" s="21" customFormat="1" x14ac:dyDescent="0.25">
      <c r="A600" s="47"/>
      <c r="B600" s="20"/>
      <c r="C600" s="20"/>
      <c r="D600" s="19"/>
      <c r="E600" s="44"/>
      <c r="F600" s="45"/>
      <c r="G600" s="46"/>
      <c r="H600" s="46"/>
      <c r="I600" s="46"/>
      <c r="J600" s="46"/>
      <c r="K600" s="46"/>
      <c r="L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50"/>
      <c r="Z600" s="46"/>
      <c r="AA600" s="50"/>
      <c r="AB600" s="50"/>
      <c r="AC600" s="50"/>
      <c r="AD600" s="50"/>
      <c r="AE600" s="50"/>
    </row>
    <row r="601" spans="1:31" s="21" customFormat="1" ht="13.5" customHeight="1" x14ac:dyDescent="0.25">
      <c r="A601" s="47"/>
      <c r="B601" s="20"/>
      <c r="C601" s="20"/>
      <c r="D601" s="19"/>
      <c r="E601" s="44"/>
      <c r="F601" s="45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50"/>
      <c r="Z601" s="46"/>
      <c r="AA601" s="50"/>
      <c r="AB601" s="50"/>
      <c r="AC601" s="50"/>
      <c r="AD601" s="50"/>
      <c r="AE601" s="50"/>
    </row>
    <row r="602" spans="1:31" s="21" customFormat="1" ht="14.25" customHeight="1" x14ac:dyDescent="0.25">
      <c r="A602" s="47"/>
      <c r="B602" s="20"/>
      <c r="C602" s="20"/>
      <c r="D602" s="19"/>
      <c r="E602" s="44"/>
      <c r="F602" s="45"/>
      <c r="G602" s="46"/>
      <c r="H602" s="46"/>
      <c r="I602" s="46"/>
      <c r="J602" s="50"/>
      <c r="K602" s="50"/>
      <c r="L602" s="50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50"/>
      <c r="Z602" s="46"/>
      <c r="AA602" s="50"/>
      <c r="AB602" s="50"/>
      <c r="AC602" s="50"/>
      <c r="AD602" s="50"/>
      <c r="AE602" s="50"/>
    </row>
    <row r="603" spans="1:31" s="21" customFormat="1" x14ac:dyDescent="0.25">
      <c r="A603" s="47"/>
      <c r="B603" s="20"/>
      <c r="C603" s="20"/>
      <c r="D603" s="19"/>
      <c r="E603" s="44"/>
      <c r="F603" s="45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50"/>
      <c r="Z603" s="46"/>
      <c r="AA603" s="50"/>
      <c r="AB603" s="50"/>
      <c r="AC603" s="50"/>
      <c r="AD603" s="50"/>
      <c r="AE603" s="50"/>
    </row>
    <row r="604" spans="1:31" s="21" customFormat="1" x14ac:dyDescent="0.25">
      <c r="A604" s="47"/>
      <c r="B604" s="20"/>
      <c r="C604" s="20"/>
      <c r="D604" s="19"/>
      <c r="E604" s="44"/>
      <c r="F604" s="45"/>
      <c r="G604" s="46"/>
      <c r="H604" s="46"/>
      <c r="I604" s="46"/>
      <c r="J604" s="46"/>
      <c r="K604" s="46"/>
      <c r="L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50"/>
      <c r="Z604" s="46"/>
      <c r="AA604" s="50"/>
      <c r="AB604" s="50"/>
      <c r="AC604" s="50"/>
      <c r="AD604" s="50"/>
      <c r="AE604" s="50"/>
    </row>
    <row r="605" spans="1:31" s="21" customFormat="1" x14ac:dyDescent="0.25">
      <c r="A605" s="47"/>
      <c r="B605" s="20"/>
      <c r="C605" s="20"/>
      <c r="D605" s="19"/>
      <c r="E605" s="44"/>
      <c r="F605" s="45"/>
      <c r="G605" s="46"/>
      <c r="H605" s="46"/>
      <c r="I605" s="46"/>
      <c r="J605" s="46"/>
      <c r="K605" s="46"/>
      <c r="L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50"/>
      <c r="Z605" s="46"/>
      <c r="AA605" s="50"/>
      <c r="AB605" s="50"/>
      <c r="AC605" s="50"/>
      <c r="AD605" s="50"/>
      <c r="AE605" s="50"/>
    </row>
    <row r="606" spans="1:31" s="21" customFormat="1" x14ac:dyDescent="0.25">
      <c r="A606" s="47"/>
      <c r="B606" s="20"/>
      <c r="C606" s="20"/>
      <c r="D606" s="19"/>
      <c r="E606" s="44"/>
      <c r="F606" s="45"/>
      <c r="G606" s="46"/>
      <c r="H606" s="46"/>
      <c r="I606" s="46"/>
      <c r="J606" s="46"/>
      <c r="K606" s="46"/>
      <c r="L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50"/>
      <c r="Z606" s="46"/>
      <c r="AA606" s="50"/>
      <c r="AB606" s="50"/>
      <c r="AC606" s="50"/>
      <c r="AD606" s="50"/>
      <c r="AE606" s="50"/>
    </row>
    <row r="607" spans="1:31" s="21" customFormat="1" x14ac:dyDescent="0.25">
      <c r="A607" s="47"/>
      <c r="B607" s="20"/>
      <c r="C607" s="20"/>
      <c r="D607" s="19"/>
      <c r="E607" s="44"/>
      <c r="F607" s="45"/>
      <c r="G607" s="46"/>
      <c r="H607" s="46"/>
      <c r="I607" s="46"/>
      <c r="J607" s="46"/>
      <c r="K607" s="46"/>
      <c r="L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50"/>
      <c r="Z607" s="46"/>
      <c r="AA607" s="50"/>
      <c r="AB607" s="50"/>
      <c r="AC607" s="50"/>
      <c r="AD607" s="50"/>
      <c r="AE607" s="50"/>
    </row>
    <row r="608" spans="1:31" s="21" customFormat="1" x14ac:dyDescent="0.25">
      <c r="A608" s="47"/>
      <c r="B608" s="20"/>
      <c r="C608" s="20"/>
      <c r="D608" s="19"/>
      <c r="E608" s="44"/>
      <c r="F608" s="45"/>
      <c r="G608" s="46"/>
      <c r="H608" s="46"/>
      <c r="I608" s="46"/>
      <c r="J608" s="46"/>
      <c r="K608" s="46"/>
      <c r="L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50"/>
      <c r="Z608" s="46"/>
      <c r="AA608" s="50"/>
      <c r="AB608" s="50"/>
      <c r="AC608" s="50"/>
      <c r="AD608" s="50"/>
      <c r="AE608" s="50"/>
    </row>
    <row r="609" spans="1:31" s="21" customFormat="1" x14ac:dyDescent="0.25">
      <c r="A609" s="47"/>
      <c r="B609" s="20"/>
      <c r="C609" s="20"/>
      <c r="D609" s="19"/>
      <c r="E609" s="44"/>
      <c r="F609" s="45"/>
      <c r="G609" s="46"/>
      <c r="H609" s="46"/>
      <c r="I609" s="46"/>
      <c r="J609" s="46"/>
      <c r="K609" s="46"/>
      <c r="L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50"/>
      <c r="Z609" s="46"/>
      <c r="AA609" s="50"/>
      <c r="AB609" s="50"/>
      <c r="AC609" s="50"/>
      <c r="AD609" s="50"/>
      <c r="AE609" s="50"/>
    </row>
    <row r="610" spans="1:31" s="21" customFormat="1" x14ac:dyDescent="0.25">
      <c r="A610" s="47"/>
      <c r="B610" s="20"/>
      <c r="C610" s="20"/>
      <c r="D610" s="19"/>
      <c r="E610" s="44"/>
      <c r="F610" s="45"/>
      <c r="G610" s="46"/>
      <c r="H610" s="46"/>
      <c r="I610" s="46"/>
      <c r="J610" s="46"/>
      <c r="K610" s="46"/>
      <c r="L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50"/>
      <c r="Z610" s="46"/>
      <c r="AA610" s="50"/>
      <c r="AB610" s="50"/>
      <c r="AC610" s="50"/>
      <c r="AD610" s="50"/>
      <c r="AE610" s="50"/>
    </row>
    <row r="611" spans="1:31" s="21" customFormat="1" x14ac:dyDescent="0.25">
      <c r="A611" s="47"/>
      <c r="B611" s="20"/>
      <c r="C611" s="20"/>
      <c r="D611" s="19"/>
      <c r="E611" s="44"/>
      <c r="F611" s="45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50"/>
      <c r="Z611" s="46"/>
      <c r="AA611" s="50"/>
      <c r="AB611" s="50"/>
      <c r="AC611" s="50"/>
      <c r="AD611" s="50"/>
      <c r="AE611" s="50"/>
    </row>
    <row r="612" spans="1:31" s="21" customFormat="1" x14ac:dyDescent="0.25">
      <c r="A612" s="47"/>
      <c r="B612" s="20"/>
      <c r="C612" s="20"/>
      <c r="D612" s="19"/>
      <c r="E612" s="44"/>
      <c r="F612" s="45"/>
      <c r="G612" s="46"/>
      <c r="H612" s="46"/>
      <c r="I612" s="46"/>
      <c r="J612" s="46"/>
      <c r="K612" s="46"/>
      <c r="L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50"/>
      <c r="Z612" s="46"/>
      <c r="AA612" s="50"/>
      <c r="AB612" s="50"/>
      <c r="AC612" s="50"/>
      <c r="AD612" s="50"/>
      <c r="AE612" s="50"/>
    </row>
    <row r="613" spans="1:31" s="21" customFormat="1" x14ac:dyDescent="0.25">
      <c r="A613" s="47"/>
      <c r="B613" s="20"/>
      <c r="C613" s="20"/>
      <c r="D613" s="19"/>
      <c r="E613" s="44"/>
      <c r="F613" s="45"/>
      <c r="G613" s="46"/>
      <c r="H613" s="46"/>
      <c r="I613" s="46"/>
      <c r="J613" s="46"/>
      <c r="K613" s="46"/>
      <c r="L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50"/>
      <c r="Z613" s="46"/>
      <c r="AA613" s="50"/>
      <c r="AB613" s="50"/>
      <c r="AC613" s="50"/>
      <c r="AD613" s="50"/>
      <c r="AE613" s="50"/>
    </row>
    <row r="614" spans="1:31" s="21" customFormat="1" x14ac:dyDescent="0.25">
      <c r="A614" s="47"/>
      <c r="B614" s="20"/>
      <c r="C614" s="20"/>
      <c r="D614" s="19"/>
      <c r="E614" s="44"/>
      <c r="F614" s="45"/>
      <c r="G614" s="46"/>
      <c r="H614" s="46"/>
      <c r="I614" s="46"/>
      <c r="J614" s="46"/>
      <c r="K614" s="46"/>
      <c r="L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50"/>
      <c r="Z614" s="46"/>
      <c r="AA614" s="50"/>
      <c r="AB614" s="50"/>
      <c r="AC614" s="50"/>
      <c r="AD614" s="50"/>
      <c r="AE614" s="50"/>
    </row>
    <row r="615" spans="1:31" s="21" customFormat="1" x14ac:dyDescent="0.25">
      <c r="A615" s="43"/>
      <c r="B615" s="20"/>
      <c r="C615" s="20"/>
      <c r="D615" s="19"/>
      <c r="E615" s="44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</row>
    <row r="616" spans="1:31" s="44" customFormat="1" x14ac:dyDescent="0.25">
      <c r="A616" s="49"/>
      <c r="B616" s="26"/>
      <c r="C616" s="26"/>
      <c r="D616" s="22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8"/>
      <c r="AC616" s="48"/>
      <c r="AD616" s="48"/>
      <c r="AE616" s="48"/>
    </row>
    <row r="617" spans="1:31" s="21" customFormat="1" x14ac:dyDescent="0.25">
      <c r="A617" s="43"/>
      <c r="C617" s="24"/>
      <c r="D617" s="19"/>
      <c r="E617" s="44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</row>
    <row r="618" spans="1:31" s="21" customFormat="1" x14ac:dyDescent="0.25">
      <c r="A618" s="43"/>
      <c r="C618" s="24"/>
      <c r="D618" s="19"/>
      <c r="E618" s="44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</row>
    <row r="619" spans="1:31" s="40" customFormat="1" x14ac:dyDescent="0.25">
      <c r="A619" s="55"/>
      <c r="D619" s="22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</row>
    <row r="620" spans="1:31" s="33" customFormat="1" ht="15.6" x14ac:dyDescent="0.25">
      <c r="A620" s="51"/>
      <c r="B620" s="52"/>
      <c r="C620" s="52"/>
      <c r="D620" s="23"/>
      <c r="E620" s="52"/>
      <c r="F620" s="53"/>
      <c r="G620" s="53"/>
      <c r="H620" s="54"/>
      <c r="I620" s="54"/>
      <c r="J620" s="54"/>
      <c r="K620" s="54"/>
      <c r="L620" s="54"/>
      <c r="M620" s="54"/>
      <c r="N620" s="54"/>
      <c r="O620" s="54"/>
      <c r="P620" s="54"/>
      <c r="Q620" s="45"/>
      <c r="R620" s="45"/>
      <c r="S620" s="45"/>
      <c r="T620" s="45"/>
      <c r="U620" s="45"/>
      <c r="V620" s="45"/>
      <c r="W620" s="45"/>
      <c r="X620" s="45"/>
      <c r="Y620" s="54"/>
      <c r="Z620" s="45"/>
      <c r="AA620" s="54"/>
      <c r="AB620" s="54"/>
      <c r="AC620" s="54"/>
      <c r="AD620" s="54"/>
      <c r="AE620" s="54"/>
    </row>
    <row r="621" spans="1:31" ht="9.9" customHeight="1" x14ac:dyDescent="0.25"/>
    <row r="622" spans="1:31" ht="15.6" x14ac:dyDescent="0.25">
      <c r="B622" s="52"/>
    </row>
    <row r="623" spans="1:31" ht="15" customHeight="1" x14ac:dyDescent="0.25">
      <c r="E623" s="44"/>
      <c r="J623" s="262"/>
      <c r="K623" s="262"/>
      <c r="L623" s="262"/>
    </row>
    <row r="624" spans="1:31" x14ac:dyDescent="0.25">
      <c r="E624" s="44"/>
    </row>
    <row r="626" spans="1:31" s="21" customFormat="1" x14ac:dyDescent="0.25">
      <c r="A626" s="43"/>
      <c r="B626" s="24"/>
      <c r="C626" s="24"/>
      <c r="D626" s="19"/>
      <c r="E626" s="44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</row>
    <row r="627" spans="1:31" s="21" customFormat="1" x14ac:dyDescent="0.25">
      <c r="A627" s="20"/>
      <c r="B627" s="20"/>
      <c r="C627" s="20"/>
      <c r="D627" s="19"/>
      <c r="E627" s="20"/>
      <c r="F627" s="46"/>
      <c r="G627" s="46"/>
      <c r="H627" s="46"/>
      <c r="I627" s="46"/>
      <c r="J627" s="46"/>
      <c r="K627" s="46"/>
      <c r="L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  <c r="AA627" s="46"/>
      <c r="AB627" s="50"/>
      <c r="AC627" s="50"/>
      <c r="AD627" s="50"/>
      <c r="AE627" s="50"/>
    </row>
    <row r="628" spans="1:31" s="21" customFormat="1" x14ac:dyDescent="0.25">
      <c r="A628" s="47"/>
      <c r="B628" s="20"/>
      <c r="C628" s="20"/>
      <c r="D628" s="19"/>
      <c r="E628" s="44"/>
      <c r="F628" s="46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</row>
    <row r="629" spans="1:31" x14ac:dyDescent="0.25">
      <c r="A629" s="47"/>
      <c r="B629" s="20"/>
      <c r="C629" s="20"/>
      <c r="F629" s="46"/>
    </row>
    <row r="630" spans="1:31" x14ac:dyDescent="0.25">
      <c r="A630" s="47"/>
      <c r="B630" s="20"/>
      <c r="C630" s="20"/>
      <c r="F630" s="46"/>
    </row>
    <row r="631" spans="1:31" x14ac:dyDescent="0.25">
      <c r="A631" s="47"/>
      <c r="B631" s="20"/>
      <c r="C631" s="20"/>
      <c r="F631" s="46"/>
    </row>
    <row r="632" spans="1:31" ht="15.6" x14ac:dyDescent="0.25">
      <c r="A632" s="47"/>
      <c r="B632" s="58"/>
      <c r="C632" s="20"/>
      <c r="F632" s="46"/>
    </row>
    <row r="633" spans="1:31" ht="15.6" x14ac:dyDescent="0.25">
      <c r="A633" s="47"/>
      <c r="B633" s="59"/>
      <c r="C633" s="20"/>
      <c r="F633" s="46"/>
    </row>
    <row r="634" spans="1:31" ht="15.6" x14ac:dyDescent="0.25">
      <c r="A634" s="47"/>
      <c r="C634" s="58"/>
      <c r="F634" s="46"/>
    </row>
    <row r="635" spans="1:31" ht="15.6" x14ac:dyDescent="0.25">
      <c r="A635" s="47"/>
      <c r="B635" s="58"/>
      <c r="C635" s="20"/>
      <c r="F635" s="46"/>
    </row>
    <row r="636" spans="1:31" ht="15.6" x14ac:dyDescent="0.25">
      <c r="A636" s="47"/>
      <c r="B636" s="59"/>
      <c r="C636" s="20"/>
      <c r="F636" s="46"/>
    </row>
    <row r="637" spans="1:31" ht="15.6" x14ac:dyDescent="0.25">
      <c r="A637" s="47"/>
      <c r="B637" s="58"/>
      <c r="F637" s="46"/>
    </row>
    <row r="638" spans="1:31" ht="15.6" x14ac:dyDescent="0.25">
      <c r="A638" s="47"/>
      <c r="B638" s="58"/>
      <c r="C638" s="20"/>
      <c r="F638" s="46"/>
    </row>
    <row r="639" spans="1:31" ht="15.6" x14ac:dyDescent="0.25">
      <c r="A639" s="47"/>
      <c r="B639" s="58"/>
      <c r="C639" s="20"/>
      <c r="F639" s="46"/>
    </row>
    <row r="640" spans="1:31" ht="15.6" x14ac:dyDescent="0.25">
      <c r="A640" s="47"/>
      <c r="B640" s="58"/>
      <c r="C640" s="20"/>
      <c r="F640" s="46"/>
    </row>
    <row r="641" spans="1:31" ht="15.6" x14ac:dyDescent="0.25">
      <c r="A641" s="47"/>
      <c r="B641" s="59"/>
      <c r="C641" s="20"/>
      <c r="F641" s="46"/>
    </row>
    <row r="642" spans="1:31" ht="15.6" x14ac:dyDescent="0.25">
      <c r="A642" s="47"/>
      <c r="B642" s="58"/>
      <c r="C642" s="20"/>
      <c r="F642" s="46"/>
    </row>
    <row r="643" spans="1:31" ht="15.6" x14ac:dyDescent="0.25">
      <c r="A643" s="47"/>
      <c r="B643" s="58"/>
      <c r="C643" s="20"/>
      <c r="F643" s="46"/>
    </row>
    <row r="644" spans="1:31" ht="15.6" x14ac:dyDescent="0.25">
      <c r="A644" s="47"/>
      <c r="B644" s="58"/>
      <c r="C644" s="20"/>
      <c r="F644" s="46"/>
    </row>
    <row r="645" spans="1:31" ht="15.6" x14ac:dyDescent="0.25">
      <c r="A645" s="47"/>
      <c r="B645" s="58"/>
      <c r="C645" s="20"/>
      <c r="F645" s="46"/>
    </row>
    <row r="646" spans="1:31" ht="15.6" x14ac:dyDescent="0.25">
      <c r="A646" s="47"/>
      <c r="B646" s="58"/>
      <c r="C646" s="20"/>
      <c r="F646" s="46"/>
    </row>
    <row r="647" spans="1:31" ht="15.6" x14ac:dyDescent="0.25">
      <c r="A647" s="47"/>
      <c r="B647" s="58"/>
      <c r="C647" s="20"/>
      <c r="F647" s="46"/>
    </row>
    <row r="648" spans="1:31" ht="15.6" x14ac:dyDescent="0.25">
      <c r="A648" s="47"/>
      <c r="B648" s="58"/>
      <c r="C648" s="20"/>
      <c r="F648" s="46"/>
    </row>
    <row r="649" spans="1:31" ht="15.6" x14ac:dyDescent="0.25">
      <c r="A649" s="47"/>
      <c r="B649" s="58"/>
      <c r="C649" s="20"/>
      <c r="F649" s="46"/>
    </row>
    <row r="650" spans="1:31" ht="15.6" x14ac:dyDescent="0.25">
      <c r="A650" s="47"/>
      <c r="B650" s="58"/>
      <c r="C650" s="20"/>
      <c r="F650" s="46"/>
    </row>
    <row r="651" spans="1:31" ht="15.6" x14ac:dyDescent="0.25">
      <c r="A651" s="47"/>
      <c r="B651" s="58"/>
      <c r="C651" s="20"/>
      <c r="F651" s="46"/>
    </row>
    <row r="653" spans="1:31" x14ac:dyDescent="0.25">
      <c r="A653" s="47"/>
      <c r="B653" s="20"/>
      <c r="C653" s="20"/>
      <c r="D653" s="24"/>
      <c r="F653" s="46"/>
    </row>
    <row r="654" spans="1:31" s="21" customFormat="1" x14ac:dyDescent="0.25">
      <c r="A654" s="43"/>
      <c r="B654" s="20"/>
      <c r="C654" s="20"/>
      <c r="D654" s="24"/>
      <c r="E654" s="44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</row>
    <row r="655" spans="1:31" s="44" customFormat="1" x14ac:dyDescent="0.25">
      <c r="A655" s="27"/>
      <c r="B655" s="27"/>
      <c r="C655" s="27"/>
      <c r="D655" s="27"/>
      <c r="E655" s="27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8"/>
      <c r="AC655" s="48"/>
      <c r="AD655" s="48"/>
      <c r="AE655" s="48"/>
    </row>
    <row r="656" spans="1:31" s="21" customFormat="1" x14ac:dyDescent="0.25">
      <c r="A656" s="43"/>
      <c r="C656" s="20"/>
      <c r="D656" s="24"/>
      <c r="E656" s="44"/>
      <c r="F656" s="46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</row>
    <row r="657" spans="1:31" s="21" customFormat="1" x14ac:dyDescent="0.25">
      <c r="A657" s="43"/>
      <c r="B657" s="20"/>
      <c r="C657" s="20"/>
      <c r="D657" s="24"/>
      <c r="E657" s="44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</row>
    <row r="658" spans="1:31" s="21" customFormat="1" x14ac:dyDescent="0.25">
      <c r="A658" s="43"/>
      <c r="B658" s="20"/>
      <c r="C658" s="20"/>
      <c r="D658" s="24"/>
      <c r="E658" s="44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</row>
    <row r="659" spans="1:31" s="40" customFormat="1" x14ac:dyDescent="0.25">
      <c r="D659" s="22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6"/>
      <c r="R659" s="46"/>
      <c r="S659" s="46"/>
      <c r="T659" s="46"/>
      <c r="U659" s="46"/>
      <c r="V659" s="46"/>
      <c r="W659" s="46"/>
      <c r="X659" s="46"/>
      <c r="Y659" s="45"/>
      <c r="Z659" s="46"/>
      <c r="AA659" s="45"/>
      <c r="AB659" s="45"/>
      <c r="AC659" s="45"/>
      <c r="AD659" s="45"/>
      <c r="AE659" s="45"/>
    </row>
    <row r="660" spans="1:31" s="33" customFormat="1" ht="15.6" x14ac:dyDescent="0.25">
      <c r="A660" s="40"/>
      <c r="B660" s="52"/>
      <c r="C660" s="52"/>
      <c r="D660" s="23"/>
      <c r="E660" s="52"/>
      <c r="F660" s="53"/>
      <c r="G660" s="53"/>
      <c r="H660" s="54"/>
      <c r="I660" s="54"/>
      <c r="J660" s="54"/>
      <c r="K660" s="54"/>
      <c r="L660" s="54"/>
      <c r="M660" s="54"/>
      <c r="N660" s="54"/>
      <c r="O660" s="54"/>
      <c r="P660" s="54"/>
      <c r="Q660" s="45"/>
      <c r="R660" s="45"/>
      <c r="S660" s="45"/>
      <c r="T660" s="45"/>
      <c r="U660" s="45"/>
      <c r="V660" s="45"/>
      <c r="W660" s="45"/>
      <c r="X660" s="45"/>
      <c r="Y660" s="54"/>
      <c r="Z660" s="45"/>
      <c r="AA660" s="54"/>
      <c r="AB660" s="54"/>
      <c r="AC660" s="54"/>
      <c r="AD660" s="54"/>
      <c r="AE660" s="54"/>
    </row>
    <row r="661" spans="1:31" ht="23.25" customHeight="1" x14ac:dyDescent="0.25">
      <c r="F661" s="53"/>
      <c r="Q661" s="54"/>
      <c r="R661" s="54"/>
      <c r="S661" s="54"/>
      <c r="T661" s="54"/>
      <c r="U661" s="54"/>
      <c r="V661" s="54"/>
      <c r="W661" s="54"/>
      <c r="X661" s="54"/>
      <c r="Z661" s="54"/>
    </row>
    <row r="662" spans="1:31" ht="15.6" x14ac:dyDescent="0.25">
      <c r="B662" s="52"/>
    </row>
    <row r="663" spans="1:31" x14ac:dyDescent="0.25">
      <c r="E663" s="44"/>
      <c r="J663" s="262"/>
      <c r="K663" s="262"/>
      <c r="L663" s="262"/>
    </row>
    <row r="664" spans="1:31" x14ac:dyDescent="0.25">
      <c r="E664" s="44"/>
    </row>
    <row r="667" spans="1:31" x14ac:dyDescent="0.25">
      <c r="F667" s="46"/>
    </row>
    <row r="669" spans="1:31" x14ac:dyDescent="0.25">
      <c r="A669" s="47"/>
      <c r="F669" s="46"/>
    </row>
    <row r="670" spans="1:31" x14ac:dyDescent="0.25">
      <c r="A670" s="47"/>
      <c r="F670" s="46"/>
    </row>
    <row r="671" spans="1:31" x14ac:dyDescent="0.25">
      <c r="A671" s="47"/>
      <c r="F671" s="46"/>
    </row>
    <row r="672" spans="1:31" x14ac:dyDescent="0.25">
      <c r="A672" s="47"/>
      <c r="C672" s="49"/>
      <c r="F672" s="46"/>
    </row>
    <row r="673" spans="1:27" x14ac:dyDescent="0.25">
      <c r="A673" s="47"/>
      <c r="F673" s="46"/>
    </row>
    <row r="674" spans="1:27" x14ac:dyDescent="0.25">
      <c r="A674" s="47"/>
      <c r="D674" s="14"/>
      <c r="E674" s="14"/>
    </row>
    <row r="675" spans="1:27" x14ac:dyDescent="0.25">
      <c r="A675" s="47"/>
    </row>
    <row r="676" spans="1:27" x14ac:dyDescent="0.25">
      <c r="A676" s="47"/>
    </row>
    <row r="677" spans="1:27" ht="15.6" x14ac:dyDescent="0.25">
      <c r="A677" s="47"/>
      <c r="C677" s="58"/>
    </row>
    <row r="679" spans="1:27" ht="15.6" x14ac:dyDescent="0.25">
      <c r="A679" s="47"/>
      <c r="C679" s="58"/>
    </row>
    <row r="680" spans="1:27" ht="15.6" x14ac:dyDescent="0.25">
      <c r="A680" s="47"/>
      <c r="C680" s="58"/>
    </row>
    <row r="681" spans="1:27" ht="15.6" x14ac:dyDescent="0.25">
      <c r="C681" s="58"/>
    </row>
    <row r="682" spans="1:27" ht="15.6" x14ac:dyDescent="0.25">
      <c r="C682" s="58"/>
    </row>
    <row r="683" spans="1:27" ht="15.6" x14ac:dyDescent="0.25">
      <c r="A683" s="47"/>
      <c r="C683" s="58"/>
    </row>
    <row r="684" spans="1:27" ht="15.6" x14ac:dyDescent="0.25">
      <c r="C684" s="58"/>
    </row>
    <row r="685" spans="1:27" ht="15.6" x14ac:dyDescent="0.25">
      <c r="C685" s="58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Z685" s="45"/>
      <c r="AA685" s="45"/>
    </row>
    <row r="686" spans="1:27" ht="15.6" x14ac:dyDescent="0.25">
      <c r="C686" s="58"/>
    </row>
    <row r="687" spans="1:27" ht="15.6" x14ac:dyDescent="0.25">
      <c r="C687" s="58"/>
    </row>
    <row r="688" spans="1:27" ht="15.6" x14ac:dyDescent="0.25">
      <c r="C688" s="59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Z688" s="45"/>
      <c r="AA688" s="45"/>
    </row>
    <row r="689" spans="1:26" x14ac:dyDescent="0.25">
      <c r="Q689" s="45"/>
      <c r="R689" s="45"/>
      <c r="S689" s="45"/>
      <c r="T689" s="45"/>
      <c r="U689" s="45"/>
      <c r="V689" s="45"/>
      <c r="W689" s="45"/>
      <c r="X689" s="45"/>
      <c r="Z689" s="45"/>
    </row>
    <row r="691" spans="1:26" x14ac:dyDescent="0.25">
      <c r="Q691" s="45"/>
      <c r="R691" s="45"/>
      <c r="S691" s="45"/>
      <c r="T691" s="45"/>
      <c r="U691" s="45"/>
      <c r="V691" s="45"/>
      <c r="W691" s="45"/>
      <c r="X691" s="45"/>
      <c r="Z691" s="45"/>
    </row>
    <row r="692" spans="1:26" ht="15.6" x14ac:dyDescent="0.25">
      <c r="A692" s="47"/>
      <c r="B692" s="58"/>
    </row>
    <row r="693" spans="1:26" ht="15.6" x14ac:dyDescent="0.25">
      <c r="A693" s="47"/>
      <c r="B693" s="59"/>
    </row>
    <row r="694" spans="1:26" ht="15.6" x14ac:dyDescent="0.25">
      <c r="B694" s="58"/>
      <c r="C694" s="58"/>
    </row>
    <row r="695" spans="1:26" ht="15.6" x14ac:dyDescent="0.25">
      <c r="B695" s="58"/>
      <c r="C695" s="58"/>
    </row>
    <row r="696" spans="1:26" ht="15.6" x14ac:dyDescent="0.25">
      <c r="A696" s="14"/>
      <c r="B696" s="58"/>
      <c r="C696" s="58"/>
    </row>
    <row r="697" spans="1:26" ht="15.6" x14ac:dyDescent="0.25">
      <c r="B697" s="58"/>
      <c r="C697" s="58"/>
      <c r="F697" s="28"/>
    </row>
    <row r="698" spans="1:26" ht="15.6" x14ac:dyDescent="0.25">
      <c r="A698" s="14"/>
      <c r="B698" s="58"/>
      <c r="D698" s="14"/>
      <c r="E698" s="14"/>
      <c r="F698" s="28"/>
    </row>
    <row r="699" spans="1:26" ht="15.6" x14ac:dyDescent="0.25">
      <c r="B699" s="58"/>
      <c r="C699" s="58"/>
      <c r="F699" s="28"/>
      <c r="H699" s="45"/>
    </row>
    <row r="700" spans="1:26" ht="15.6" x14ac:dyDescent="0.25">
      <c r="B700" s="58"/>
      <c r="F700" s="28"/>
    </row>
    <row r="701" spans="1:26" ht="15.6" x14ac:dyDescent="0.25">
      <c r="B701" s="58"/>
      <c r="C701" s="58"/>
      <c r="F701" s="28"/>
    </row>
    <row r="702" spans="1:26" ht="15.6" x14ac:dyDescent="0.25">
      <c r="B702" s="58"/>
      <c r="C702" s="58"/>
      <c r="F702" s="28"/>
    </row>
    <row r="703" spans="1:26" ht="15.6" x14ac:dyDescent="0.25">
      <c r="B703" s="58"/>
      <c r="C703" s="58"/>
      <c r="F703" s="28"/>
    </row>
    <row r="704" spans="1:26" ht="15.6" x14ac:dyDescent="0.25">
      <c r="B704" s="58"/>
      <c r="C704" s="58"/>
      <c r="F704" s="28"/>
    </row>
    <row r="705" spans="2:6" ht="15.6" x14ac:dyDescent="0.25">
      <c r="B705" s="58"/>
      <c r="C705" s="58"/>
      <c r="F705" s="28"/>
    </row>
    <row r="706" spans="2:6" ht="15.6" x14ac:dyDescent="0.25">
      <c r="B706" s="58"/>
      <c r="C706" s="58"/>
      <c r="F706" s="28"/>
    </row>
    <row r="707" spans="2:6" ht="15.6" x14ac:dyDescent="0.25">
      <c r="B707" s="58"/>
      <c r="C707" s="58"/>
      <c r="F707" s="28"/>
    </row>
    <row r="708" spans="2:6" ht="15.6" x14ac:dyDescent="0.25">
      <c r="B708" s="58"/>
      <c r="C708" s="58"/>
      <c r="F708" s="28"/>
    </row>
    <row r="709" spans="2:6" ht="15.6" x14ac:dyDescent="0.25">
      <c r="B709" s="58"/>
      <c r="C709" s="58"/>
      <c r="F709" s="28"/>
    </row>
    <row r="710" spans="2:6" ht="15.6" x14ac:dyDescent="0.25">
      <c r="B710" s="58"/>
      <c r="C710" s="58"/>
      <c r="F710" s="28"/>
    </row>
    <row r="711" spans="2:6" ht="15.6" x14ac:dyDescent="0.25">
      <c r="B711" s="58"/>
      <c r="C711" s="58"/>
      <c r="F711" s="28"/>
    </row>
    <row r="712" spans="2:6" ht="15.6" x14ac:dyDescent="0.25">
      <c r="B712" s="58"/>
      <c r="C712" s="58"/>
      <c r="F712" s="28"/>
    </row>
    <row r="713" spans="2:6" ht="15.6" x14ac:dyDescent="0.25">
      <c r="B713" s="58"/>
      <c r="C713" s="58"/>
      <c r="F713" s="28"/>
    </row>
    <row r="714" spans="2:6" ht="15.6" x14ac:dyDescent="0.25">
      <c r="C714" s="58"/>
      <c r="F714" s="28"/>
    </row>
    <row r="715" spans="2:6" ht="15.6" x14ac:dyDescent="0.25">
      <c r="C715" s="58"/>
      <c r="F715" s="28"/>
    </row>
    <row r="716" spans="2:6" ht="15.6" x14ac:dyDescent="0.25">
      <c r="F716" s="28"/>
    </row>
    <row r="717" spans="2:6" ht="15.6" x14ac:dyDescent="0.25">
      <c r="F717" s="28"/>
    </row>
  </sheetData>
  <sheetProtection formatCells="0" formatColumns="0" formatRows="0" insertColumns="0" insertRows="0" insertHyperlinks="0" deleteColumns="0" deleteRows="0" sort="0" autoFilter="0" pivotTables="0"/>
  <mergeCells count="10">
    <mergeCell ref="J623:L623"/>
    <mergeCell ref="J663:L663"/>
    <mergeCell ref="D2:H2"/>
    <mergeCell ref="B2:C2"/>
    <mergeCell ref="J581:L581"/>
    <mergeCell ref="J410:L410"/>
    <mergeCell ref="J367:L367"/>
    <mergeCell ref="J539:L539"/>
    <mergeCell ref="J496:L496"/>
    <mergeCell ref="J452:L452"/>
  </mergeCells>
  <phoneticPr fontId="2" type="noConversion"/>
  <pageMargins left="0.15748031496062992" right="0" top="0.39370078740157483" bottom="0.19685039370078741" header="0.31496062992125984" footer="0.31496062992125984"/>
  <pageSetup paperSize="9" scale="3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23"/>
  <sheetViews>
    <sheetView topLeftCell="A18" workbookViewId="0">
      <selection activeCell="Q14" sqref="Q14"/>
    </sheetView>
  </sheetViews>
  <sheetFormatPr defaultColWidth="8.6640625" defaultRowHeight="13.8" x14ac:dyDescent="0.3"/>
  <cols>
    <col min="1" max="1" width="14.88671875" style="79" bestFit="1" customWidth="1"/>
    <col min="2" max="2" width="33.21875" style="79" customWidth="1"/>
    <col min="3" max="3" width="2.77734375" style="79" customWidth="1"/>
    <col min="4" max="5" width="14.33203125" style="79" bestFit="1" customWidth="1"/>
    <col min="6" max="6" width="9.88671875" style="79" bestFit="1" customWidth="1"/>
    <col min="7" max="7" width="12.6640625" style="79" bestFit="1" customWidth="1"/>
    <col min="8" max="8" width="11.5546875" style="79" customWidth="1"/>
    <col min="9" max="9" width="14.109375" style="79" bestFit="1" customWidth="1"/>
    <col min="10" max="10" width="8.6640625" style="79"/>
    <col min="11" max="13" width="12.6640625" style="79" bestFit="1" customWidth="1"/>
    <col min="14" max="16384" width="8.6640625" style="79"/>
  </cols>
  <sheetData>
    <row r="1" spans="1:13" x14ac:dyDescent="0.3">
      <c r="A1" s="184"/>
      <c r="B1" s="185" t="s">
        <v>73</v>
      </c>
      <c r="C1" s="186"/>
      <c r="D1" s="184"/>
      <c r="E1" s="187"/>
      <c r="F1" s="187"/>
      <c r="G1" s="187"/>
      <c r="H1" s="187"/>
    </row>
    <row r="2" spans="1:13" x14ac:dyDescent="0.3">
      <c r="A2" s="184"/>
      <c r="C2" s="184"/>
      <c r="D2" s="187"/>
      <c r="E2" s="187"/>
      <c r="F2" s="187"/>
      <c r="G2" s="187"/>
      <c r="H2" s="187"/>
    </row>
    <row r="3" spans="1:13" x14ac:dyDescent="0.3">
      <c r="A3" s="184"/>
      <c r="B3" s="61" t="s">
        <v>9</v>
      </c>
      <c r="C3" s="184"/>
      <c r="D3" s="187"/>
      <c r="E3" s="187"/>
      <c r="F3" s="187"/>
      <c r="G3" s="187"/>
      <c r="H3" s="187"/>
    </row>
    <row r="4" spans="1:13" s="61" customFormat="1" ht="27.6" x14ac:dyDescent="0.3">
      <c r="A4" s="188" t="s">
        <v>0</v>
      </c>
      <c r="B4" s="188" t="s">
        <v>4</v>
      </c>
      <c r="C4" s="189"/>
      <c r="D4" s="190" t="s">
        <v>1</v>
      </c>
      <c r="E4" s="190" t="s">
        <v>8</v>
      </c>
      <c r="F4" s="190" t="s">
        <v>5</v>
      </c>
      <c r="G4" s="190" t="s">
        <v>26</v>
      </c>
      <c r="H4" s="191" t="s">
        <v>12</v>
      </c>
      <c r="I4" s="190" t="s">
        <v>17</v>
      </c>
    </row>
    <row r="5" spans="1:13" x14ac:dyDescent="0.3">
      <c r="A5" s="184"/>
      <c r="B5" s="184"/>
      <c r="C5" s="184"/>
      <c r="D5" s="192" t="s">
        <v>2</v>
      </c>
      <c r="E5" s="192" t="s">
        <v>2</v>
      </c>
      <c r="F5" s="192" t="s">
        <v>2</v>
      </c>
      <c r="G5" s="192"/>
      <c r="H5" s="192" t="s">
        <v>2</v>
      </c>
      <c r="I5" s="184" t="s">
        <v>2</v>
      </c>
    </row>
    <row r="6" spans="1:13" x14ac:dyDescent="0.3">
      <c r="A6" s="193" t="s">
        <v>131</v>
      </c>
      <c r="B6" s="194" t="s">
        <v>390</v>
      </c>
      <c r="C6" s="195" t="s">
        <v>113</v>
      </c>
      <c r="D6" s="196">
        <v>15061.52</v>
      </c>
      <c r="E6" s="197"/>
      <c r="F6" s="197">
        <v>15061.52</v>
      </c>
      <c r="G6" s="197"/>
      <c r="H6" s="196"/>
      <c r="I6" s="196"/>
    </row>
    <row r="7" spans="1:13" x14ac:dyDescent="0.3">
      <c r="A7" s="193" t="s">
        <v>131</v>
      </c>
      <c r="B7" s="194" t="s">
        <v>132</v>
      </c>
      <c r="C7" s="195" t="s">
        <v>113</v>
      </c>
      <c r="D7" s="196">
        <v>1143</v>
      </c>
      <c r="E7" s="197"/>
      <c r="F7" s="197"/>
      <c r="G7" s="197"/>
      <c r="H7" s="196"/>
      <c r="I7" s="196">
        <v>1143</v>
      </c>
    </row>
    <row r="8" spans="1:13" x14ac:dyDescent="0.3">
      <c r="A8" s="193" t="s">
        <v>131</v>
      </c>
      <c r="B8" s="194" t="s">
        <v>133</v>
      </c>
      <c r="C8" s="195" t="s">
        <v>113</v>
      </c>
      <c r="D8" s="196">
        <v>1229</v>
      </c>
      <c r="E8" s="197"/>
      <c r="F8" s="197"/>
      <c r="G8" s="197"/>
      <c r="H8" s="196"/>
      <c r="I8" s="196">
        <v>1229</v>
      </c>
    </row>
    <row r="9" spans="1:13" x14ac:dyDescent="0.3">
      <c r="A9" s="193" t="s">
        <v>131</v>
      </c>
      <c r="B9" s="194" t="s">
        <v>169</v>
      </c>
      <c r="C9" s="195" t="s">
        <v>113</v>
      </c>
      <c r="D9" s="196">
        <v>47490</v>
      </c>
      <c r="E9" s="197">
        <v>47490</v>
      </c>
      <c r="F9" s="197"/>
      <c r="G9" s="197"/>
      <c r="H9" s="197"/>
      <c r="I9" s="196"/>
      <c r="K9" s="81"/>
    </row>
    <row r="10" spans="1:13" x14ac:dyDescent="0.3">
      <c r="A10" s="193"/>
      <c r="B10" s="194"/>
      <c r="C10" s="195"/>
      <c r="D10" s="196"/>
      <c r="E10" s="197"/>
      <c r="F10" s="197"/>
      <c r="G10" s="197"/>
      <c r="H10" s="197"/>
      <c r="I10" s="196"/>
      <c r="M10" s="81"/>
    </row>
    <row r="11" spans="1:13" x14ac:dyDescent="0.3">
      <c r="A11" s="193" t="s">
        <v>195</v>
      </c>
      <c r="B11" s="194" t="s">
        <v>196</v>
      </c>
      <c r="C11" s="195" t="s">
        <v>113</v>
      </c>
      <c r="D11" s="196">
        <v>612</v>
      </c>
      <c r="E11" s="197"/>
      <c r="F11" s="197"/>
      <c r="G11" s="197"/>
      <c r="H11" s="197"/>
      <c r="I11" s="196">
        <v>612</v>
      </c>
    </row>
    <row r="12" spans="1:13" x14ac:dyDescent="0.3">
      <c r="A12" s="193" t="s">
        <v>195</v>
      </c>
      <c r="B12" s="198" t="s">
        <v>133</v>
      </c>
      <c r="C12" s="195" t="s">
        <v>113</v>
      </c>
      <c r="D12" s="196">
        <v>522</v>
      </c>
      <c r="E12" s="197"/>
      <c r="F12" s="197"/>
      <c r="G12" s="197"/>
      <c r="H12" s="196"/>
      <c r="I12" s="196">
        <v>522</v>
      </c>
    </row>
    <row r="13" spans="1:13" x14ac:dyDescent="0.3">
      <c r="A13" s="193"/>
      <c r="B13" s="194"/>
      <c r="C13" s="195"/>
      <c r="D13" s="196"/>
      <c r="E13" s="197"/>
      <c r="F13" s="197"/>
      <c r="G13" s="197"/>
      <c r="H13" s="196"/>
      <c r="I13" s="196"/>
    </row>
    <row r="14" spans="1:13" x14ac:dyDescent="0.3">
      <c r="A14" s="193" t="s">
        <v>220</v>
      </c>
      <c r="B14" s="194" t="s">
        <v>114</v>
      </c>
      <c r="C14" s="195" t="s">
        <v>113</v>
      </c>
      <c r="D14" s="196">
        <v>345.77</v>
      </c>
      <c r="E14" s="197"/>
      <c r="F14" s="197"/>
      <c r="G14" s="197"/>
      <c r="H14" s="196">
        <v>345.77</v>
      </c>
      <c r="I14" s="196"/>
    </row>
    <row r="15" spans="1:13" s="200" customFormat="1" x14ac:dyDescent="0.3">
      <c r="A15" s="193" t="s">
        <v>220</v>
      </c>
      <c r="B15" s="194" t="s">
        <v>114</v>
      </c>
      <c r="C15" s="194" t="s">
        <v>113</v>
      </c>
      <c r="D15" s="199">
        <v>8.68</v>
      </c>
      <c r="E15" s="199"/>
      <c r="F15" s="199"/>
      <c r="G15" s="199"/>
      <c r="H15" s="199">
        <v>8.68</v>
      </c>
      <c r="I15" s="196"/>
    </row>
    <row r="16" spans="1:13" s="200" customFormat="1" x14ac:dyDescent="0.3">
      <c r="A16" s="193" t="s">
        <v>220</v>
      </c>
      <c r="B16" s="194" t="s">
        <v>133</v>
      </c>
      <c r="C16" s="194" t="s">
        <v>113</v>
      </c>
      <c r="D16" s="199">
        <v>70</v>
      </c>
      <c r="E16" s="199"/>
      <c r="F16" s="199"/>
      <c r="G16" s="199"/>
      <c r="H16" s="199"/>
      <c r="I16" s="196">
        <v>70</v>
      </c>
      <c r="L16" s="201"/>
    </row>
    <row r="17" spans="1:12" s="200" customFormat="1" x14ac:dyDescent="0.3">
      <c r="A17" s="193"/>
      <c r="B17" s="194"/>
      <c r="C17" s="194"/>
      <c r="D17" s="199"/>
      <c r="E17" s="199"/>
      <c r="F17" s="199"/>
      <c r="G17" s="199"/>
      <c r="H17" s="199"/>
      <c r="I17" s="196"/>
    </row>
    <row r="18" spans="1:12" x14ac:dyDescent="0.3">
      <c r="A18" s="193" t="s">
        <v>234</v>
      </c>
      <c r="B18" s="194" t="s">
        <v>133</v>
      </c>
      <c r="C18" s="195" t="s">
        <v>113</v>
      </c>
      <c r="D18" s="199">
        <v>10</v>
      </c>
      <c r="E18" s="197"/>
      <c r="F18" s="197"/>
      <c r="G18" s="197"/>
      <c r="H18" s="199"/>
      <c r="I18" s="196">
        <v>10</v>
      </c>
    </row>
    <row r="19" spans="1:12" x14ac:dyDescent="0.3">
      <c r="A19" s="193"/>
      <c r="B19" s="194"/>
      <c r="C19" s="202"/>
      <c r="D19" s="197"/>
      <c r="E19" s="197"/>
      <c r="F19" s="197"/>
      <c r="G19" s="197"/>
      <c r="H19" s="197"/>
      <c r="I19" s="196"/>
      <c r="K19" s="81"/>
    </row>
    <row r="20" spans="1:12" x14ac:dyDescent="0.3">
      <c r="A20" s="193" t="s">
        <v>246</v>
      </c>
      <c r="B20" s="194" t="s">
        <v>133</v>
      </c>
      <c r="C20" s="202" t="s">
        <v>113</v>
      </c>
      <c r="D20" s="197">
        <v>12.5</v>
      </c>
      <c r="E20" s="197"/>
      <c r="F20" s="197"/>
      <c r="G20" s="197"/>
      <c r="H20" s="197"/>
      <c r="I20" s="196">
        <v>12.5</v>
      </c>
    </row>
    <row r="21" spans="1:12" x14ac:dyDescent="0.3">
      <c r="A21" s="193" t="s">
        <v>246</v>
      </c>
      <c r="B21" s="194" t="s">
        <v>224</v>
      </c>
      <c r="C21" s="202" t="s">
        <v>113</v>
      </c>
      <c r="D21" s="197">
        <v>145</v>
      </c>
      <c r="E21" s="197"/>
      <c r="F21" s="197"/>
      <c r="G21" s="197"/>
      <c r="H21" s="197"/>
      <c r="I21" s="196">
        <v>145</v>
      </c>
    </row>
    <row r="22" spans="1:12" x14ac:dyDescent="0.3">
      <c r="A22" s="193"/>
      <c r="B22" s="194"/>
      <c r="C22" s="202"/>
      <c r="D22" s="197"/>
      <c r="E22" s="197"/>
      <c r="F22" s="197"/>
      <c r="G22" s="197"/>
      <c r="H22" s="197"/>
      <c r="I22" s="196"/>
    </row>
    <row r="23" spans="1:12" x14ac:dyDescent="0.3">
      <c r="A23" s="193" t="s">
        <v>258</v>
      </c>
      <c r="B23" s="194" t="s">
        <v>133</v>
      </c>
      <c r="C23" s="202" t="s">
        <v>113</v>
      </c>
      <c r="D23" s="197">
        <v>20</v>
      </c>
      <c r="E23" s="197"/>
      <c r="F23" s="197"/>
      <c r="G23" s="197"/>
      <c r="H23" s="197"/>
      <c r="I23" s="196">
        <v>20</v>
      </c>
      <c r="L23" s="81"/>
    </row>
    <row r="24" spans="1:12" x14ac:dyDescent="0.3">
      <c r="A24" s="193" t="s">
        <v>258</v>
      </c>
      <c r="B24" s="194" t="s">
        <v>224</v>
      </c>
      <c r="C24" s="202" t="s">
        <v>113</v>
      </c>
      <c r="D24" s="197">
        <v>102</v>
      </c>
      <c r="E24" s="197"/>
      <c r="F24" s="197"/>
      <c r="G24" s="197"/>
      <c r="H24" s="197"/>
      <c r="I24" s="196">
        <v>102</v>
      </c>
    </row>
    <row r="25" spans="1:12" x14ac:dyDescent="0.3">
      <c r="A25" s="193" t="s">
        <v>258</v>
      </c>
      <c r="B25" s="195" t="s">
        <v>169</v>
      </c>
      <c r="C25" s="202" t="s">
        <v>113</v>
      </c>
      <c r="D25" s="197">
        <v>47490</v>
      </c>
      <c r="E25" s="197">
        <v>47490</v>
      </c>
      <c r="F25" s="197"/>
      <c r="G25" s="197"/>
      <c r="H25" s="197"/>
      <c r="I25" s="196"/>
    </row>
    <row r="26" spans="1:12" x14ac:dyDescent="0.3">
      <c r="A26" s="193" t="s">
        <v>258</v>
      </c>
      <c r="B26" s="195" t="s">
        <v>114</v>
      </c>
      <c r="C26" s="202" t="s">
        <v>113</v>
      </c>
      <c r="D26" s="197">
        <v>8.3800000000000008</v>
      </c>
      <c r="E26" s="197"/>
      <c r="F26" s="197"/>
      <c r="G26" s="197"/>
      <c r="H26" s="197">
        <v>8.3800000000000008</v>
      </c>
      <c r="I26" s="196"/>
    </row>
    <row r="27" spans="1:12" x14ac:dyDescent="0.3">
      <c r="A27" s="203" t="s">
        <v>258</v>
      </c>
      <c r="B27" s="195" t="s">
        <v>114</v>
      </c>
      <c r="C27" s="202" t="s">
        <v>113</v>
      </c>
      <c r="D27" s="197">
        <v>337.5</v>
      </c>
      <c r="E27" s="197"/>
      <c r="F27" s="197"/>
      <c r="G27" s="197"/>
      <c r="H27" s="197">
        <v>337.5</v>
      </c>
      <c r="I27" s="196"/>
    </row>
    <row r="28" spans="1:12" x14ac:dyDescent="0.3">
      <c r="A28" s="203"/>
      <c r="B28" s="195"/>
      <c r="C28" s="202"/>
      <c r="D28" s="197"/>
      <c r="E28" s="197"/>
      <c r="F28" s="197"/>
      <c r="G28" s="197"/>
      <c r="H28" s="197"/>
      <c r="I28" s="196"/>
    </row>
    <row r="29" spans="1:12" x14ac:dyDescent="0.3">
      <c r="A29" s="203" t="s">
        <v>276</v>
      </c>
      <c r="B29" s="195" t="s">
        <v>133</v>
      </c>
      <c r="C29" s="202" t="s">
        <v>113</v>
      </c>
      <c r="D29" s="197">
        <v>30</v>
      </c>
      <c r="E29" s="197"/>
      <c r="F29" s="197"/>
      <c r="G29" s="197"/>
      <c r="H29" s="197"/>
      <c r="I29" s="196">
        <v>30</v>
      </c>
    </row>
    <row r="30" spans="1:12" x14ac:dyDescent="0.3">
      <c r="A30" s="203"/>
      <c r="B30" s="195"/>
      <c r="C30" s="202"/>
      <c r="D30" s="197"/>
      <c r="E30" s="197"/>
      <c r="F30" s="197"/>
      <c r="G30" s="197"/>
      <c r="H30" s="197"/>
      <c r="I30" s="196"/>
    </row>
    <row r="31" spans="1:12" x14ac:dyDescent="0.3">
      <c r="A31" s="203" t="s">
        <v>340</v>
      </c>
      <c r="B31" s="195" t="s">
        <v>133</v>
      </c>
      <c r="C31" s="202" t="s">
        <v>113</v>
      </c>
      <c r="D31" s="197">
        <v>45</v>
      </c>
      <c r="E31" s="197"/>
      <c r="F31" s="197"/>
      <c r="G31" s="197"/>
      <c r="H31" s="197"/>
      <c r="I31" s="196">
        <v>45</v>
      </c>
    </row>
    <row r="32" spans="1:12" x14ac:dyDescent="0.3">
      <c r="A32" s="203" t="s">
        <v>340</v>
      </c>
      <c r="B32" s="195" t="s">
        <v>114</v>
      </c>
      <c r="C32" s="202" t="s">
        <v>113</v>
      </c>
      <c r="D32" s="197">
        <v>7.46</v>
      </c>
      <c r="E32" s="197"/>
      <c r="F32" s="197"/>
      <c r="G32" s="197"/>
      <c r="H32" s="197">
        <v>7.46</v>
      </c>
      <c r="I32" s="196"/>
    </row>
    <row r="33" spans="1:10" x14ac:dyDescent="0.3">
      <c r="A33" s="203" t="s">
        <v>340</v>
      </c>
      <c r="B33" s="195" t="s">
        <v>114</v>
      </c>
      <c r="C33" s="202" t="s">
        <v>113</v>
      </c>
      <c r="D33" s="197">
        <v>353.55</v>
      </c>
      <c r="E33" s="197"/>
      <c r="F33" s="197"/>
      <c r="G33" s="197"/>
      <c r="H33" s="197">
        <v>353.55</v>
      </c>
      <c r="I33" s="196"/>
    </row>
    <row r="34" spans="1:10" x14ac:dyDescent="0.3">
      <c r="A34" s="203"/>
      <c r="B34" s="195"/>
      <c r="C34" s="202"/>
      <c r="D34" s="197"/>
      <c r="E34" s="197"/>
      <c r="F34" s="197"/>
      <c r="G34" s="197"/>
      <c r="H34" s="197"/>
      <c r="I34" s="196"/>
    </row>
    <row r="35" spans="1:10" x14ac:dyDescent="0.3">
      <c r="A35" s="203" t="s">
        <v>365</v>
      </c>
      <c r="B35" s="195" t="s">
        <v>133</v>
      </c>
      <c r="C35" s="202" t="s">
        <v>113</v>
      </c>
      <c r="D35" s="197">
        <v>35</v>
      </c>
      <c r="E35" s="197"/>
      <c r="F35" s="197"/>
      <c r="G35" s="197"/>
      <c r="H35" s="197"/>
      <c r="I35" s="196">
        <v>35</v>
      </c>
    </row>
    <row r="36" spans="1:10" x14ac:dyDescent="0.3">
      <c r="A36" s="203"/>
      <c r="B36" s="195"/>
      <c r="C36" s="202"/>
      <c r="D36" s="197"/>
      <c r="E36" s="197"/>
      <c r="F36" s="197"/>
      <c r="G36" s="197"/>
      <c r="H36" s="197"/>
      <c r="I36" s="196"/>
    </row>
    <row r="37" spans="1:10" x14ac:dyDescent="0.3">
      <c r="A37" s="203" t="s">
        <v>366</v>
      </c>
      <c r="B37" s="195" t="s">
        <v>114</v>
      </c>
      <c r="C37" s="202" t="s">
        <v>113</v>
      </c>
      <c r="D37" s="197">
        <v>6.46</v>
      </c>
      <c r="E37" s="197"/>
      <c r="F37" s="197"/>
      <c r="G37" s="197"/>
      <c r="H37" s="197">
        <v>6.46</v>
      </c>
      <c r="I37" s="196"/>
    </row>
    <row r="38" spans="1:10" x14ac:dyDescent="0.3">
      <c r="A38" s="203" t="s">
        <v>366</v>
      </c>
      <c r="B38" s="195" t="s">
        <v>114</v>
      </c>
      <c r="C38" s="202" t="s">
        <v>113</v>
      </c>
      <c r="D38" s="197">
        <v>236.95</v>
      </c>
      <c r="E38" s="197"/>
      <c r="F38" s="197"/>
      <c r="G38" s="197"/>
      <c r="H38" s="197">
        <v>236.95</v>
      </c>
      <c r="I38" s="196"/>
    </row>
    <row r="39" spans="1:10" x14ac:dyDescent="0.3">
      <c r="A39" s="203" t="s">
        <v>366</v>
      </c>
      <c r="B39" s="195" t="s">
        <v>17</v>
      </c>
      <c r="C39" s="202" t="s">
        <v>113</v>
      </c>
      <c r="D39" s="197">
        <v>675</v>
      </c>
      <c r="E39" s="197"/>
      <c r="F39" s="197"/>
      <c r="G39" s="197"/>
      <c r="H39" s="197"/>
      <c r="I39" s="196">
        <v>675</v>
      </c>
    </row>
    <row r="40" spans="1:10" x14ac:dyDescent="0.3">
      <c r="A40" s="203" t="s">
        <v>366</v>
      </c>
      <c r="B40" s="195" t="s">
        <v>384</v>
      </c>
      <c r="C40" s="202" t="s">
        <v>113</v>
      </c>
      <c r="D40" s="197">
        <v>5123</v>
      </c>
      <c r="E40" s="197"/>
      <c r="F40" s="197"/>
      <c r="G40" s="197"/>
      <c r="H40" s="197">
        <v>5123</v>
      </c>
      <c r="I40" s="196"/>
    </row>
    <row r="41" spans="1:10" x14ac:dyDescent="0.3">
      <c r="A41" s="203" t="s">
        <v>366</v>
      </c>
      <c r="B41" s="195" t="s">
        <v>385</v>
      </c>
      <c r="C41" s="202" t="s">
        <v>113</v>
      </c>
      <c r="D41" s="197">
        <v>14701.43</v>
      </c>
      <c r="E41" s="197"/>
      <c r="F41" s="197">
        <v>14701.43</v>
      </c>
      <c r="G41" s="197"/>
      <c r="H41" s="197"/>
      <c r="I41" s="196"/>
    </row>
    <row r="42" spans="1:10" x14ac:dyDescent="0.3">
      <c r="A42" s="203"/>
      <c r="B42" s="195"/>
      <c r="C42" s="202"/>
      <c r="D42" s="197"/>
      <c r="E42" s="197"/>
      <c r="F42" s="197"/>
      <c r="G42" s="197"/>
      <c r="H42" s="197"/>
      <c r="I42" s="196"/>
    </row>
    <row r="43" spans="1:10" x14ac:dyDescent="0.3">
      <c r="A43" s="203"/>
      <c r="B43" s="195"/>
      <c r="C43" s="202"/>
      <c r="D43" s="197"/>
      <c r="E43" s="197"/>
      <c r="F43" s="197"/>
      <c r="G43" s="197"/>
      <c r="H43" s="197"/>
      <c r="I43" s="196"/>
    </row>
    <row r="44" spans="1:10" s="61" customFormat="1" x14ac:dyDescent="0.3">
      <c r="A44" s="204"/>
      <c r="B44" s="251">
        <f>SUM(E44:I44)</f>
        <v>135821.20000000001</v>
      </c>
      <c r="C44" s="205"/>
      <c r="D44" s="206">
        <f>SUM(D6:D42)</f>
        <v>135821.20000000001</v>
      </c>
      <c r="E44" s="206">
        <f t="shared" ref="E44:I44" si="0">SUM(E6:E42)</f>
        <v>94980</v>
      </c>
      <c r="F44" s="206">
        <f t="shared" si="0"/>
        <v>29762.95</v>
      </c>
      <c r="G44" s="206">
        <f t="shared" si="0"/>
        <v>0</v>
      </c>
      <c r="H44" s="206">
        <f t="shared" si="0"/>
        <v>6427.75</v>
      </c>
      <c r="I44" s="206">
        <f t="shared" si="0"/>
        <v>4650.5</v>
      </c>
      <c r="J44" s="82"/>
    </row>
    <row r="45" spans="1:10" x14ac:dyDescent="0.3">
      <c r="A45" s="195"/>
      <c r="B45" s="207"/>
      <c r="C45" s="202"/>
      <c r="D45" s="208"/>
      <c r="E45" s="208"/>
      <c r="F45" s="208"/>
      <c r="G45" s="208"/>
      <c r="H45" s="208"/>
      <c r="I45" s="208"/>
    </row>
    <row r="46" spans="1:10" x14ac:dyDescent="0.3">
      <c r="A46" s="80"/>
      <c r="C46" s="184"/>
      <c r="D46" s="187"/>
      <c r="E46" s="187"/>
      <c r="F46" s="187"/>
      <c r="G46" s="187"/>
      <c r="H46" s="187"/>
    </row>
    <row r="47" spans="1:10" x14ac:dyDescent="0.3">
      <c r="A47" s="80"/>
      <c r="C47" s="184"/>
      <c r="D47" s="187"/>
      <c r="E47" s="187"/>
      <c r="F47" s="187"/>
      <c r="G47" s="187"/>
      <c r="H47" s="187"/>
    </row>
    <row r="48" spans="1:10" x14ac:dyDescent="0.3">
      <c r="A48" s="80"/>
      <c r="C48" s="184"/>
      <c r="D48" s="187"/>
      <c r="E48" s="187"/>
      <c r="F48" s="187"/>
      <c r="G48" s="187"/>
      <c r="H48" s="187"/>
    </row>
    <row r="49" spans="1:9" x14ac:dyDescent="0.3">
      <c r="A49" s="80"/>
      <c r="C49" s="184"/>
      <c r="D49" s="187"/>
      <c r="E49" s="187"/>
      <c r="F49" s="187"/>
      <c r="G49" s="187"/>
      <c r="H49" s="187"/>
    </row>
    <row r="50" spans="1:9" x14ac:dyDescent="0.3">
      <c r="A50" s="80"/>
      <c r="C50" s="184"/>
      <c r="D50" s="187"/>
      <c r="E50" s="187"/>
      <c r="F50" s="187"/>
      <c r="G50" s="187"/>
      <c r="H50" s="187"/>
    </row>
    <row r="51" spans="1:9" x14ac:dyDescent="0.3">
      <c r="A51" s="80"/>
      <c r="C51" s="184"/>
      <c r="D51" s="187"/>
      <c r="E51" s="187"/>
      <c r="F51" s="187"/>
      <c r="G51" s="187"/>
      <c r="H51" s="187"/>
    </row>
    <row r="52" spans="1:9" x14ac:dyDescent="0.3">
      <c r="C52" s="184"/>
      <c r="D52" s="187"/>
      <c r="E52" s="187"/>
      <c r="F52" s="187"/>
      <c r="G52" s="187"/>
      <c r="H52" s="187"/>
    </row>
    <row r="53" spans="1:9" x14ac:dyDescent="0.3">
      <c r="C53" s="184"/>
      <c r="D53" s="187"/>
      <c r="E53" s="187"/>
      <c r="F53" s="187"/>
      <c r="G53" s="187"/>
      <c r="H53" s="187"/>
      <c r="I53" s="187"/>
    </row>
    <row r="54" spans="1:9" x14ac:dyDescent="0.3">
      <c r="A54" s="209"/>
      <c r="B54" s="210"/>
      <c r="C54" s="211"/>
      <c r="D54" s="210"/>
      <c r="E54" s="210"/>
      <c r="F54" s="210"/>
      <c r="G54" s="210"/>
      <c r="H54" s="210"/>
      <c r="I54" s="209"/>
    </row>
    <row r="55" spans="1:9" x14ac:dyDescent="0.3">
      <c r="A55" s="184"/>
      <c r="C55" s="184"/>
      <c r="D55" s="187"/>
      <c r="E55" s="187"/>
      <c r="F55" s="187"/>
      <c r="G55" s="187"/>
      <c r="H55" s="187"/>
    </row>
    <row r="56" spans="1:9" x14ac:dyDescent="0.3">
      <c r="A56" s="184"/>
      <c r="C56" s="184"/>
      <c r="D56" s="187"/>
      <c r="E56" s="187"/>
      <c r="F56" s="187"/>
      <c r="G56" s="187"/>
      <c r="H56" s="187"/>
    </row>
    <row r="57" spans="1:9" x14ac:dyDescent="0.3">
      <c r="A57" s="184"/>
      <c r="C57" s="184"/>
      <c r="D57" s="187"/>
      <c r="E57" s="187"/>
      <c r="F57" s="187"/>
      <c r="G57" s="187"/>
      <c r="H57" s="187"/>
    </row>
    <row r="58" spans="1:9" x14ac:dyDescent="0.3">
      <c r="A58" s="184"/>
      <c r="C58" s="186"/>
      <c r="D58" s="184"/>
      <c r="E58" s="187"/>
      <c r="F58" s="187"/>
      <c r="G58" s="187"/>
      <c r="H58" s="187"/>
    </row>
    <row r="59" spans="1:9" x14ac:dyDescent="0.3">
      <c r="A59" s="184"/>
      <c r="C59" s="184"/>
      <c r="D59" s="187"/>
      <c r="E59" s="187"/>
      <c r="F59" s="187"/>
      <c r="G59" s="187"/>
      <c r="H59" s="187"/>
    </row>
    <row r="60" spans="1:9" x14ac:dyDescent="0.3">
      <c r="A60" s="184"/>
      <c r="C60" s="184"/>
      <c r="D60" s="187"/>
      <c r="E60" s="187"/>
      <c r="F60" s="187"/>
      <c r="G60" s="187"/>
      <c r="H60" s="187"/>
    </row>
    <row r="61" spans="1:9" x14ac:dyDescent="0.3">
      <c r="A61" s="184"/>
      <c r="B61" s="184"/>
      <c r="C61" s="211"/>
      <c r="D61" s="192"/>
      <c r="E61" s="192"/>
      <c r="F61" s="192"/>
      <c r="G61" s="192"/>
      <c r="H61" s="192"/>
      <c r="I61" s="192"/>
    </row>
    <row r="62" spans="1:9" x14ac:dyDescent="0.3">
      <c r="A62" s="184"/>
      <c r="B62" s="184"/>
      <c r="C62" s="211"/>
      <c r="D62" s="192"/>
      <c r="E62" s="192"/>
      <c r="F62" s="192"/>
      <c r="G62" s="192"/>
      <c r="H62" s="192"/>
      <c r="I62" s="192"/>
    </row>
    <row r="63" spans="1:9" x14ac:dyDescent="0.3">
      <c r="A63" s="184"/>
      <c r="B63" s="184"/>
      <c r="C63" s="184"/>
      <c r="D63" s="192"/>
      <c r="E63" s="192"/>
      <c r="F63" s="192"/>
      <c r="G63" s="192"/>
      <c r="H63" s="192"/>
      <c r="I63" s="184"/>
    </row>
    <row r="64" spans="1:9" x14ac:dyDescent="0.3">
      <c r="C64" s="184"/>
      <c r="D64" s="187"/>
      <c r="E64" s="187"/>
      <c r="F64" s="187"/>
      <c r="G64" s="187"/>
      <c r="H64" s="187"/>
    </row>
    <row r="65" spans="1:9" x14ac:dyDescent="0.3">
      <c r="C65" s="184"/>
      <c r="D65" s="187"/>
      <c r="E65" s="187"/>
      <c r="F65" s="187"/>
      <c r="G65" s="187"/>
      <c r="H65" s="187"/>
      <c r="I65" s="187"/>
    </row>
    <row r="66" spans="1:9" x14ac:dyDescent="0.3">
      <c r="C66" s="184"/>
      <c r="D66" s="187"/>
      <c r="E66" s="187"/>
      <c r="F66" s="187"/>
      <c r="G66" s="187"/>
      <c r="H66" s="187"/>
    </row>
    <row r="67" spans="1:9" x14ac:dyDescent="0.3">
      <c r="A67" s="212"/>
      <c r="C67" s="184"/>
      <c r="D67" s="187"/>
      <c r="E67" s="187"/>
      <c r="F67" s="187"/>
      <c r="G67" s="187"/>
      <c r="H67" s="187"/>
    </row>
    <row r="68" spans="1:9" x14ac:dyDescent="0.3">
      <c r="A68" s="212"/>
      <c r="C68" s="184"/>
      <c r="D68" s="187"/>
      <c r="E68" s="187"/>
      <c r="F68" s="187"/>
      <c r="G68" s="187"/>
      <c r="H68" s="187"/>
    </row>
    <row r="69" spans="1:9" x14ac:dyDescent="0.3">
      <c r="C69" s="184"/>
      <c r="D69" s="187"/>
      <c r="E69" s="187"/>
      <c r="F69" s="187"/>
      <c r="G69" s="187"/>
      <c r="H69" s="187"/>
    </row>
    <row r="70" spans="1:9" x14ac:dyDescent="0.3">
      <c r="A70" s="212"/>
      <c r="C70" s="184"/>
      <c r="D70" s="187"/>
      <c r="E70" s="187"/>
      <c r="F70" s="187"/>
      <c r="G70" s="187"/>
      <c r="H70" s="187"/>
    </row>
    <row r="71" spans="1:9" x14ac:dyDescent="0.3">
      <c r="C71" s="184"/>
      <c r="D71" s="187"/>
      <c r="E71" s="187"/>
      <c r="F71" s="187"/>
      <c r="G71" s="187"/>
      <c r="H71" s="187"/>
    </row>
    <row r="72" spans="1:9" x14ac:dyDescent="0.3">
      <c r="C72" s="184"/>
      <c r="D72" s="187"/>
      <c r="E72" s="187"/>
      <c r="F72" s="187"/>
      <c r="G72" s="187"/>
      <c r="H72" s="187"/>
    </row>
    <row r="73" spans="1:9" x14ac:dyDescent="0.3">
      <c r="C73" s="184"/>
      <c r="D73" s="187"/>
      <c r="E73" s="187"/>
      <c r="F73" s="187"/>
      <c r="G73" s="187"/>
      <c r="H73" s="187"/>
    </row>
    <row r="74" spans="1:9" x14ac:dyDescent="0.3">
      <c r="A74" s="212"/>
      <c r="C74" s="184"/>
      <c r="D74" s="187"/>
      <c r="E74" s="187"/>
      <c r="F74" s="187"/>
      <c r="G74" s="187"/>
      <c r="H74" s="187"/>
    </row>
    <row r="75" spans="1:9" x14ac:dyDescent="0.3">
      <c r="C75" s="184"/>
      <c r="D75" s="187"/>
      <c r="E75" s="187"/>
      <c r="F75" s="187"/>
      <c r="G75" s="187"/>
      <c r="H75" s="187"/>
    </row>
    <row r="76" spans="1:9" x14ac:dyDescent="0.3">
      <c r="C76" s="184"/>
      <c r="D76" s="187"/>
      <c r="E76" s="187"/>
      <c r="F76" s="187"/>
      <c r="G76" s="187"/>
      <c r="H76" s="187"/>
    </row>
    <row r="77" spans="1:9" x14ac:dyDescent="0.3">
      <c r="A77" s="212"/>
      <c r="C77" s="184"/>
      <c r="D77" s="187"/>
      <c r="E77" s="187"/>
      <c r="F77" s="187"/>
      <c r="G77" s="187"/>
      <c r="H77" s="187"/>
    </row>
    <row r="78" spans="1:9" x14ac:dyDescent="0.3">
      <c r="C78" s="184"/>
      <c r="D78" s="187"/>
      <c r="E78" s="187"/>
      <c r="F78" s="187"/>
      <c r="G78" s="187"/>
      <c r="H78" s="187"/>
    </row>
    <row r="79" spans="1:9" x14ac:dyDescent="0.3">
      <c r="C79" s="184"/>
      <c r="D79" s="187"/>
      <c r="E79" s="187"/>
      <c r="F79" s="187"/>
      <c r="G79" s="187"/>
      <c r="H79" s="187"/>
    </row>
    <row r="80" spans="1:9" x14ac:dyDescent="0.3">
      <c r="C80" s="184"/>
      <c r="D80" s="187"/>
      <c r="E80" s="187"/>
      <c r="F80" s="187"/>
      <c r="G80" s="187"/>
      <c r="H80" s="187"/>
    </row>
    <row r="81" spans="1:9" x14ac:dyDescent="0.3">
      <c r="C81" s="184"/>
      <c r="D81" s="187"/>
      <c r="E81" s="187"/>
      <c r="F81" s="187"/>
      <c r="G81" s="187"/>
      <c r="H81" s="187"/>
    </row>
    <row r="82" spans="1:9" x14ac:dyDescent="0.3">
      <c r="C82" s="184"/>
      <c r="D82" s="187"/>
      <c r="E82" s="187"/>
      <c r="F82" s="187"/>
      <c r="G82" s="187"/>
      <c r="H82" s="187"/>
    </row>
    <row r="83" spans="1:9" x14ac:dyDescent="0.3">
      <c r="C83" s="184"/>
      <c r="D83" s="187"/>
      <c r="E83" s="187"/>
      <c r="F83" s="187"/>
      <c r="G83" s="187"/>
      <c r="H83" s="187"/>
    </row>
    <row r="84" spans="1:9" x14ac:dyDescent="0.3">
      <c r="C84" s="184"/>
      <c r="D84" s="187"/>
      <c r="E84" s="187"/>
      <c r="F84" s="187"/>
      <c r="G84" s="187"/>
      <c r="H84" s="187"/>
    </row>
    <row r="85" spans="1:9" x14ac:dyDescent="0.3">
      <c r="C85" s="184"/>
      <c r="D85" s="187"/>
      <c r="E85" s="187"/>
      <c r="F85" s="187"/>
      <c r="G85" s="187"/>
      <c r="H85" s="187"/>
    </row>
    <row r="86" spans="1:9" x14ac:dyDescent="0.3">
      <c r="C86" s="184"/>
      <c r="D86" s="187"/>
      <c r="E86" s="187"/>
      <c r="F86" s="187"/>
      <c r="G86" s="187"/>
      <c r="H86" s="187"/>
    </row>
    <row r="87" spans="1:9" x14ac:dyDescent="0.3">
      <c r="C87" s="184"/>
      <c r="D87" s="187"/>
      <c r="E87" s="187"/>
      <c r="F87" s="187"/>
      <c r="G87" s="187"/>
      <c r="H87" s="187"/>
    </row>
    <row r="88" spans="1:9" x14ac:dyDescent="0.3">
      <c r="C88" s="184"/>
      <c r="D88" s="187"/>
      <c r="E88" s="187"/>
      <c r="F88" s="187"/>
      <c r="G88" s="187"/>
      <c r="H88" s="187"/>
    </row>
    <row r="89" spans="1:9" x14ac:dyDescent="0.3">
      <c r="C89" s="184"/>
      <c r="D89" s="187"/>
      <c r="E89" s="187"/>
      <c r="F89" s="187"/>
      <c r="G89" s="187"/>
      <c r="H89" s="187"/>
    </row>
    <row r="90" spans="1:9" x14ac:dyDescent="0.3">
      <c r="C90" s="184"/>
      <c r="D90" s="187"/>
      <c r="E90" s="187"/>
      <c r="F90" s="187"/>
      <c r="G90" s="187"/>
      <c r="H90" s="187"/>
      <c r="I90" s="187"/>
    </row>
    <row r="91" spans="1:9" x14ac:dyDescent="0.3">
      <c r="A91" s="209"/>
      <c r="B91" s="210"/>
      <c r="C91" s="211"/>
      <c r="D91" s="210"/>
      <c r="E91" s="210"/>
      <c r="F91" s="210"/>
      <c r="G91" s="210"/>
      <c r="H91" s="210"/>
      <c r="I91" s="209"/>
    </row>
    <row r="92" spans="1:9" x14ac:dyDescent="0.3">
      <c r="A92" s="209"/>
      <c r="B92" s="210"/>
      <c r="C92" s="211"/>
      <c r="D92" s="210"/>
      <c r="E92" s="210"/>
      <c r="F92" s="210"/>
      <c r="G92" s="210"/>
      <c r="H92" s="210"/>
      <c r="I92" s="209"/>
    </row>
    <row r="93" spans="1:9" x14ac:dyDescent="0.3">
      <c r="C93" s="184"/>
      <c r="D93" s="187"/>
      <c r="E93" s="187"/>
      <c r="F93" s="187"/>
      <c r="G93" s="187"/>
      <c r="H93" s="187"/>
    </row>
    <row r="94" spans="1:9" x14ac:dyDescent="0.3">
      <c r="C94" s="184"/>
      <c r="D94" s="187"/>
      <c r="E94" s="187"/>
      <c r="F94" s="187"/>
      <c r="G94" s="187"/>
      <c r="H94" s="187"/>
    </row>
    <row r="95" spans="1:9" x14ac:dyDescent="0.3">
      <c r="C95" s="184"/>
      <c r="D95" s="187"/>
      <c r="E95" s="187"/>
      <c r="F95" s="187"/>
      <c r="G95" s="187"/>
      <c r="H95" s="187"/>
    </row>
    <row r="96" spans="1:9" x14ac:dyDescent="0.3">
      <c r="A96" s="184"/>
      <c r="C96" s="186"/>
      <c r="D96" s="184"/>
      <c r="E96" s="187"/>
      <c r="F96" s="187"/>
      <c r="G96" s="187"/>
      <c r="H96" s="187"/>
    </row>
    <row r="97" spans="1:9" x14ac:dyDescent="0.3">
      <c r="C97" s="184"/>
      <c r="D97" s="187"/>
      <c r="E97" s="187"/>
      <c r="F97" s="187"/>
      <c r="G97" s="187"/>
      <c r="H97" s="187"/>
    </row>
    <row r="98" spans="1:9" x14ac:dyDescent="0.3">
      <c r="C98" s="184"/>
      <c r="D98" s="187"/>
      <c r="E98" s="187"/>
      <c r="F98" s="187"/>
      <c r="G98" s="187"/>
      <c r="H98" s="187"/>
    </row>
    <row r="99" spans="1:9" x14ac:dyDescent="0.3">
      <c r="A99" s="184"/>
      <c r="B99" s="184"/>
      <c r="C99" s="211"/>
      <c r="D99" s="192"/>
      <c r="E99" s="192"/>
      <c r="F99" s="192"/>
      <c r="G99" s="192"/>
      <c r="H99" s="187"/>
      <c r="I99" s="192"/>
    </row>
    <row r="100" spans="1:9" x14ac:dyDescent="0.3">
      <c r="A100" s="184"/>
      <c r="B100" s="184"/>
      <c r="C100" s="211"/>
      <c r="D100" s="192"/>
      <c r="E100" s="192"/>
      <c r="F100" s="192"/>
      <c r="G100" s="192"/>
      <c r="H100" s="192"/>
      <c r="I100" s="192"/>
    </row>
    <row r="101" spans="1:9" x14ac:dyDescent="0.3">
      <c r="A101" s="184"/>
      <c r="B101" s="184"/>
      <c r="C101" s="184"/>
      <c r="D101" s="192"/>
      <c r="E101" s="192"/>
      <c r="F101" s="192"/>
      <c r="G101" s="192"/>
      <c r="H101" s="192"/>
      <c r="I101" s="184"/>
    </row>
    <row r="102" spans="1:9" x14ac:dyDescent="0.3">
      <c r="C102" s="184"/>
      <c r="D102" s="187"/>
      <c r="E102" s="187"/>
      <c r="F102" s="187"/>
      <c r="G102" s="187"/>
      <c r="H102" s="187"/>
    </row>
    <row r="103" spans="1:9" x14ac:dyDescent="0.3">
      <c r="C103" s="184"/>
      <c r="D103" s="187"/>
      <c r="E103" s="187"/>
      <c r="F103" s="187"/>
      <c r="G103" s="187"/>
      <c r="H103" s="187"/>
      <c r="I103" s="187"/>
    </row>
    <row r="104" spans="1:9" x14ac:dyDescent="0.3">
      <c r="C104" s="184"/>
      <c r="D104" s="187"/>
      <c r="E104" s="187"/>
      <c r="F104" s="187"/>
      <c r="G104" s="187"/>
      <c r="H104" s="187"/>
    </row>
    <row r="105" spans="1:9" x14ac:dyDescent="0.3">
      <c r="A105" s="80"/>
      <c r="C105" s="184"/>
      <c r="D105" s="187"/>
      <c r="E105" s="187"/>
      <c r="F105" s="187"/>
      <c r="G105" s="187"/>
      <c r="H105" s="187"/>
    </row>
    <row r="106" spans="1:9" x14ac:dyDescent="0.3">
      <c r="A106" s="80"/>
      <c r="C106" s="184"/>
      <c r="D106" s="187"/>
      <c r="E106" s="187"/>
      <c r="F106" s="187"/>
      <c r="G106" s="187"/>
      <c r="H106" s="187"/>
    </row>
    <row r="107" spans="1:9" x14ac:dyDescent="0.3">
      <c r="A107" s="80"/>
      <c r="C107" s="184"/>
      <c r="D107" s="187"/>
      <c r="E107" s="187"/>
      <c r="F107" s="187"/>
      <c r="G107" s="187"/>
      <c r="H107" s="187"/>
    </row>
    <row r="108" spans="1:9" x14ac:dyDescent="0.3">
      <c r="A108" s="80"/>
      <c r="C108" s="184"/>
      <c r="D108" s="187"/>
      <c r="E108" s="187"/>
      <c r="F108" s="187"/>
      <c r="G108" s="187"/>
      <c r="H108" s="187"/>
    </row>
    <row r="109" spans="1:9" x14ac:dyDescent="0.3">
      <c r="A109" s="80"/>
      <c r="C109" s="184"/>
      <c r="D109" s="187"/>
      <c r="E109" s="187"/>
      <c r="F109" s="187"/>
      <c r="G109" s="187"/>
      <c r="H109" s="187"/>
    </row>
    <row r="110" spans="1:9" x14ac:dyDescent="0.3">
      <c r="A110" s="80"/>
      <c r="C110" s="184"/>
      <c r="D110" s="187"/>
      <c r="E110" s="187"/>
      <c r="F110" s="187"/>
      <c r="G110" s="187"/>
      <c r="H110" s="187"/>
    </row>
    <row r="111" spans="1:9" x14ac:dyDescent="0.3">
      <c r="A111" s="80"/>
      <c r="C111" s="184"/>
      <c r="D111" s="187"/>
      <c r="E111" s="187"/>
      <c r="F111" s="187"/>
      <c r="G111" s="187"/>
      <c r="H111" s="187"/>
    </row>
    <row r="112" spans="1:9" x14ac:dyDescent="0.3">
      <c r="A112" s="80"/>
      <c r="C112" s="184"/>
      <c r="D112" s="187"/>
      <c r="E112" s="187"/>
      <c r="F112" s="187"/>
      <c r="G112" s="187"/>
      <c r="H112" s="187"/>
    </row>
    <row r="113" spans="1:8" x14ac:dyDescent="0.3">
      <c r="A113" s="80"/>
      <c r="C113" s="184"/>
      <c r="D113" s="187"/>
      <c r="E113" s="187"/>
      <c r="F113" s="187"/>
      <c r="G113" s="187"/>
      <c r="H113" s="187"/>
    </row>
    <row r="114" spans="1:8" x14ac:dyDescent="0.3">
      <c r="A114" s="80"/>
      <c r="C114" s="184"/>
      <c r="D114" s="187"/>
      <c r="E114" s="187"/>
      <c r="F114" s="187"/>
      <c r="G114" s="187"/>
      <c r="H114" s="187"/>
    </row>
    <row r="115" spans="1:8" x14ac:dyDescent="0.3">
      <c r="A115" s="80"/>
      <c r="C115" s="184"/>
      <c r="D115" s="187"/>
      <c r="E115" s="187"/>
      <c r="F115" s="187"/>
      <c r="G115" s="187"/>
      <c r="H115" s="187"/>
    </row>
    <row r="116" spans="1:8" x14ac:dyDescent="0.3">
      <c r="A116" s="80"/>
      <c r="C116" s="184"/>
      <c r="D116" s="187"/>
      <c r="E116" s="187"/>
      <c r="F116" s="187"/>
      <c r="G116" s="187"/>
      <c r="H116" s="187"/>
    </row>
    <row r="117" spans="1:8" x14ac:dyDescent="0.3">
      <c r="A117" s="80"/>
      <c r="C117" s="184"/>
      <c r="D117" s="187"/>
      <c r="E117" s="187"/>
      <c r="F117" s="187"/>
      <c r="G117" s="187"/>
      <c r="H117" s="187"/>
    </row>
    <row r="118" spans="1:8" x14ac:dyDescent="0.3">
      <c r="A118" s="80"/>
      <c r="C118" s="184"/>
      <c r="D118" s="187"/>
      <c r="E118" s="187"/>
      <c r="F118" s="187"/>
      <c r="G118" s="187"/>
      <c r="H118" s="187"/>
    </row>
    <row r="119" spans="1:8" x14ac:dyDescent="0.3">
      <c r="A119" s="80"/>
      <c r="C119" s="184"/>
      <c r="D119" s="187"/>
      <c r="E119" s="187"/>
      <c r="F119" s="187"/>
      <c r="G119" s="187"/>
      <c r="H119" s="187"/>
    </row>
    <row r="120" spans="1:8" x14ac:dyDescent="0.3">
      <c r="C120" s="184"/>
      <c r="D120" s="187"/>
      <c r="E120" s="187"/>
      <c r="F120" s="187"/>
      <c r="G120" s="187"/>
      <c r="H120" s="187"/>
    </row>
    <row r="121" spans="1:8" x14ac:dyDescent="0.3">
      <c r="C121" s="184"/>
      <c r="D121" s="187"/>
      <c r="E121" s="187"/>
      <c r="F121" s="187"/>
      <c r="G121" s="187"/>
      <c r="H121" s="187"/>
    </row>
    <row r="122" spans="1:8" x14ac:dyDescent="0.3">
      <c r="C122" s="184"/>
      <c r="D122" s="187"/>
      <c r="E122" s="187"/>
      <c r="F122" s="187"/>
      <c r="G122" s="187"/>
      <c r="H122" s="187"/>
    </row>
    <row r="123" spans="1:8" x14ac:dyDescent="0.3">
      <c r="C123" s="184"/>
      <c r="D123" s="187"/>
      <c r="E123" s="187"/>
      <c r="F123" s="187"/>
      <c r="G123" s="187"/>
      <c r="H123" s="187"/>
    </row>
    <row r="124" spans="1:8" x14ac:dyDescent="0.3">
      <c r="A124" s="212"/>
      <c r="C124" s="184"/>
      <c r="D124" s="187"/>
      <c r="E124" s="187"/>
      <c r="F124" s="187"/>
      <c r="G124" s="187"/>
      <c r="H124" s="187"/>
    </row>
    <row r="125" spans="1:8" x14ac:dyDescent="0.3">
      <c r="C125" s="184"/>
      <c r="D125" s="187"/>
      <c r="E125" s="187"/>
      <c r="F125" s="187"/>
      <c r="G125" s="187"/>
      <c r="H125" s="187"/>
    </row>
    <row r="126" spans="1:8" x14ac:dyDescent="0.3">
      <c r="C126" s="184"/>
      <c r="D126" s="187"/>
      <c r="E126" s="187"/>
      <c r="F126" s="187"/>
      <c r="G126" s="187"/>
      <c r="H126" s="187"/>
    </row>
    <row r="127" spans="1:8" x14ac:dyDescent="0.3">
      <c r="C127" s="184"/>
      <c r="D127" s="187"/>
      <c r="E127" s="187"/>
      <c r="F127" s="187"/>
      <c r="G127" s="187"/>
      <c r="H127" s="187"/>
    </row>
    <row r="128" spans="1:8" x14ac:dyDescent="0.3">
      <c r="C128" s="184"/>
      <c r="D128" s="187"/>
      <c r="E128" s="187"/>
      <c r="F128" s="187"/>
      <c r="G128" s="187"/>
      <c r="H128" s="187"/>
    </row>
    <row r="129" spans="1:9" x14ac:dyDescent="0.3">
      <c r="C129" s="184"/>
      <c r="D129" s="187"/>
      <c r="E129" s="187"/>
      <c r="F129" s="187"/>
      <c r="G129" s="187"/>
      <c r="H129" s="187"/>
      <c r="I129" s="187"/>
    </row>
    <row r="130" spans="1:9" x14ac:dyDescent="0.3">
      <c r="A130" s="209"/>
      <c r="B130" s="210"/>
      <c r="C130" s="211"/>
      <c r="D130" s="210"/>
      <c r="E130" s="210"/>
      <c r="F130" s="210"/>
      <c r="G130" s="210"/>
      <c r="H130" s="210"/>
      <c r="I130" s="209"/>
    </row>
    <row r="131" spans="1:9" x14ac:dyDescent="0.3">
      <c r="A131" s="209"/>
      <c r="B131" s="210"/>
      <c r="C131" s="211"/>
      <c r="D131" s="210"/>
      <c r="E131" s="210"/>
      <c r="F131" s="210"/>
      <c r="G131" s="210"/>
      <c r="H131" s="210"/>
      <c r="I131" s="209"/>
    </row>
    <row r="132" spans="1:9" x14ac:dyDescent="0.3">
      <c r="C132" s="184"/>
      <c r="D132" s="187"/>
      <c r="E132" s="187"/>
      <c r="F132" s="187"/>
      <c r="G132" s="187"/>
      <c r="H132" s="187"/>
    </row>
    <row r="133" spans="1:9" x14ac:dyDescent="0.3">
      <c r="A133" s="184"/>
      <c r="C133" s="186"/>
      <c r="D133" s="184"/>
      <c r="E133" s="187"/>
      <c r="F133" s="187"/>
      <c r="G133" s="187"/>
      <c r="H133" s="187"/>
    </row>
    <row r="134" spans="1:9" x14ac:dyDescent="0.3">
      <c r="C134" s="184"/>
      <c r="D134" s="187"/>
      <c r="E134" s="187"/>
      <c r="F134" s="187"/>
      <c r="G134" s="187"/>
      <c r="H134" s="187"/>
    </row>
    <row r="135" spans="1:9" x14ac:dyDescent="0.3">
      <c r="C135" s="184"/>
      <c r="D135" s="187"/>
      <c r="E135" s="187"/>
      <c r="F135" s="187"/>
      <c r="G135" s="187"/>
      <c r="H135" s="187"/>
    </row>
    <row r="136" spans="1:9" x14ac:dyDescent="0.3">
      <c r="A136" s="184"/>
      <c r="B136" s="184"/>
      <c r="C136" s="211"/>
      <c r="D136" s="192"/>
      <c r="E136" s="192"/>
      <c r="F136" s="192"/>
      <c r="G136" s="192"/>
      <c r="H136" s="192"/>
      <c r="I136" s="192"/>
    </row>
    <row r="137" spans="1:9" x14ac:dyDescent="0.3">
      <c r="A137" s="184"/>
      <c r="B137" s="184"/>
      <c r="C137" s="211"/>
      <c r="D137" s="192"/>
      <c r="E137" s="192"/>
      <c r="F137" s="192"/>
      <c r="G137" s="192"/>
      <c r="H137" s="192"/>
      <c r="I137" s="192"/>
    </row>
    <row r="138" spans="1:9" x14ac:dyDescent="0.3">
      <c r="A138" s="184"/>
      <c r="B138" s="184"/>
      <c r="C138" s="184"/>
      <c r="D138" s="192"/>
      <c r="E138" s="192"/>
      <c r="F138" s="192"/>
      <c r="G138" s="192"/>
      <c r="H138" s="192"/>
      <c r="I138" s="184"/>
    </row>
    <row r="139" spans="1:9" x14ac:dyDescent="0.3">
      <c r="A139" s="209"/>
      <c r="B139" s="210"/>
      <c r="C139" s="211"/>
      <c r="D139" s="210"/>
      <c r="E139" s="210"/>
      <c r="F139" s="210"/>
      <c r="G139" s="210"/>
      <c r="H139" s="210"/>
      <c r="I139" s="209"/>
    </row>
    <row r="140" spans="1:9" x14ac:dyDescent="0.3">
      <c r="A140" s="209"/>
      <c r="B140" s="210"/>
      <c r="C140" s="211"/>
      <c r="D140" s="187"/>
      <c r="E140" s="187"/>
      <c r="F140" s="187"/>
      <c r="G140" s="187"/>
      <c r="H140" s="187"/>
      <c r="I140" s="209"/>
    </row>
    <row r="141" spans="1:9" x14ac:dyDescent="0.3">
      <c r="A141" s="209"/>
      <c r="B141" s="210"/>
      <c r="C141" s="211"/>
      <c r="D141" s="210"/>
      <c r="E141" s="210"/>
      <c r="F141" s="210"/>
      <c r="G141" s="210"/>
      <c r="H141" s="210"/>
      <c r="I141" s="209"/>
    </row>
    <row r="142" spans="1:9" x14ac:dyDescent="0.3">
      <c r="A142" s="212"/>
      <c r="B142" s="187"/>
      <c r="C142" s="184"/>
      <c r="D142" s="187"/>
      <c r="E142" s="187"/>
      <c r="F142" s="187"/>
      <c r="G142" s="187"/>
      <c r="H142" s="187"/>
      <c r="I142" s="209"/>
    </row>
    <row r="143" spans="1:9" x14ac:dyDescent="0.3">
      <c r="A143" s="80"/>
      <c r="B143" s="187"/>
      <c r="C143" s="184"/>
      <c r="D143" s="187"/>
      <c r="E143" s="187"/>
      <c r="F143" s="187"/>
      <c r="G143" s="187"/>
      <c r="H143" s="187"/>
      <c r="I143" s="209"/>
    </row>
    <row r="144" spans="1:9" x14ac:dyDescent="0.3">
      <c r="B144" s="187"/>
      <c r="C144" s="184"/>
      <c r="D144" s="187"/>
      <c r="E144" s="187"/>
      <c r="F144" s="187"/>
      <c r="G144" s="187"/>
      <c r="H144" s="187"/>
      <c r="I144" s="209"/>
    </row>
    <row r="145" spans="2:9" x14ac:dyDescent="0.3">
      <c r="B145" s="187"/>
      <c r="C145" s="184"/>
      <c r="D145" s="187"/>
      <c r="E145" s="187"/>
      <c r="F145" s="187"/>
      <c r="G145" s="187"/>
      <c r="H145" s="187"/>
      <c r="I145" s="209"/>
    </row>
    <row r="146" spans="2:9" x14ac:dyDescent="0.3">
      <c r="B146" s="187"/>
      <c r="C146" s="184"/>
      <c r="D146" s="187"/>
      <c r="E146" s="187"/>
      <c r="F146" s="187"/>
      <c r="G146" s="187"/>
      <c r="H146" s="187"/>
      <c r="I146" s="209"/>
    </row>
    <row r="147" spans="2:9" x14ac:dyDescent="0.3">
      <c r="B147" s="187"/>
      <c r="C147" s="184"/>
      <c r="D147" s="187"/>
      <c r="E147" s="187"/>
      <c r="F147" s="187"/>
      <c r="G147" s="187"/>
      <c r="H147" s="187"/>
      <c r="I147" s="209"/>
    </row>
    <row r="148" spans="2:9" x14ac:dyDescent="0.3">
      <c r="B148" s="187"/>
      <c r="C148" s="184"/>
      <c r="D148" s="187"/>
      <c r="E148" s="187"/>
      <c r="F148" s="187"/>
      <c r="G148" s="187"/>
      <c r="H148" s="187"/>
      <c r="I148" s="209"/>
    </row>
    <row r="149" spans="2:9" x14ac:dyDescent="0.3">
      <c r="B149" s="187"/>
      <c r="C149" s="184"/>
      <c r="D149" s="187"/>
      <c r="E149" s="187"/>
      <c r="F149" s="187"/>
      <c r="G149" s="187"/>
      <c r="H149" s="187"/>
      <c r="I149" s="209"/>
    </row>
    <row r="150" spans="2:9" x14ac:dyDescent="0.3">
      <c r="B150" s="187"/>
      <c r="C150" s="184"/>
      <c r="D150" s="187"/>
      <c r="E150" s="187"/>
      <c r="F150" s="187"/>
      <c r="G150" s="187"/>
      <c r="H150" s="187"/>
      <c r="I150" s="209"/>
    </row>
    <row r="151" spans="2:9" x14ac:dyDescent="0.3">
      <c r="B151" s="187"/>
      <c r="C151" s="184"/>
      <c r="D151" s="187"/>
      <c r="E151" s="187"/>
      <c r="F151" s="187"/>
      <c r="G151" s="187"/>
      <c r="H151" s="187"/>
      <c r="I151" s="209"/>
    </row>
    <row r="152" spans="2:9" x14ac:dyDescent="0.3">
      <c r="B152" s="187"/>
      <c r="C152" s="184"/>
      <c r="D152" s="187"/>
      <c r="E152" s="187"/>
      <c r="F152" s="187"/>
      <c r="G152" s="187"/>
      <c r="H152" s="187"/>
      <c r="I152" s="209"/>
    </row>
    <row r="153" spans="2:9" x14ac:dyDescent="0.3">
      <c r="B153" s="187"/>
      <c r="C153" s="184"/>
      <c r="D153" s="187"/>
      <c r="E153" s="187"/>
      <c r="F153" s="187"/>
      <c r="G153" s="187"/>
      <c r="H153" s="187"/>
      <c r="I153" s="209"/>
    </row>
    <row r="154" spans="2:9" x14ac:dyDescent="0.3">
      <c r="B154" s="187"/>
      <c r="C154" s="184"/>
      <c r="D154" s="187"/>
      <c r="E154" s="187"/>
      <c r="F154" s="187"/>
      <c r="G154" s="187"/>
      <c r="H154" s="187"/>
      <c r="I154" s="209"/>
    </row>
    <row r="155" spans="2:9" x14ac:dyDescent="0.3">
      <c r="B155" s="187"/>
      <c r="C155" s="184"/>
      <c r="D155" s="187"/>
      <c r="E155" s="187"/>
      <c r="F155" s="187"/>
      <c r="G155" s="187"/>
      <c r="H155" s="187"/>
      <c r="I155" s="209"/>
    </row>
    <row r="156" spans="2:9" x14ac:dyDescent="0.3">
      <c r="B156" s="187"/>
      <c r="C156" s="184"/>
      <c r="D156" s="187"/>
      <c r="E156" s="187"/>
      <c r="F156" s="187"/>
      <c r="G156" s="187"/>
      <c r="H156" s="187"/>
      <c r="I156" s="209"/>
    </row>
    <row r="157" spans="2:9" x14ac:dyDescent="0.3">
      <c r="B157" s="187"/>
      <c r="C157" s="184"/>
      <c r="D157" s="187"/>
      <c r="E157" s="187"/>
      <c r="F157" s="187"/>
      <c r="G157" s="187"/>
      <c r="H157" s="187"/>
      <c r="I157" s="209"/>
    </row>
    <row r="158" spans="2:9" x14ac:dyDescent="0.3">
      <c r="B158" s="187"/>
      <c r="C158" s="184"/>
      <c r="D158" s="187"/>
      <c r="E158" s="187"/>
      <c r="F158" s="187"/>
      <c r="G158" s="187"/>
      <c r="H158" s="187"/>
      <c r="I158" s="209"/>
    </row>
    <row r="159" spans="2:9" x14ac:dyDescent="0.3">
      <c r="B159" s="187"/>
      <c r="C159" s="184"/>
      <c r="D159" s="187"/>
      <c r="E159" s="187"/>
      <c r="F159" s="187"/>
      <c r="G159" s="187"/>
      <c r="H159" s="187"/>
      <c r="I159" s="209"/>
    </row>
    <row r="160" spans="2:9" x14ac:dyDescent="0.3">
      <c r="B160" s="187"/>
      <c r="C160" s="184"/>
      <c r="D160" s="187"/>
      <c r="E160" s="187"/>
      <c r="F160" s="187"/>
      <c r="G160" s="187"/>
      <c r="H160" s="187"/>
      <c r="I160" s="209"/>
    </row>
    <row r="161" spans="1:9" x14ac:dyDescent="0.3">
      <c r="B161" s="187"/>
      <c r="C161" s="184"/>
      <c r="D161" s="187"/>
      <c r="E161" s="187"/>
      <c r="F161" s="187"/>
      <c r="G161" s="187"/>
      <c r="H161" s="187"/>
      <c r="I161" s="209"/>
    </row>
    <row r="162" spans="1:9" x14ac:dyDescent="0.3">
      <c r="B162" s="187"/>
      <c r="C162" s="184"/>
      <c r="D162" s="187"/>
      <c r="E162" s="187"/>
      <c r="F162" s="187"/>
      <c r="G162" s="187"/>
      <c r="H162" s="187"/>
      <c r="I162" s="209"/>
    </row>
    <row r="163" spans="1:9" x14ac:dyDescent="0.3">
      <c r="B163" s="187"/>
      <c r="C163" s="184"/>
      <c r="D163" s="187"/>
      <c r="E163" s="187"/>
      <c r="F163" s="187"/>
      <c r="G163" s="187"/>
      <c r="H163" s="187"/>
      <c r="I163" s="209"/>
    </row>
    <row r="164" spans="1:9" x14ac:dyDescent="0.3">
      <c r="A164" s="209"/>
      <c r="B164" s="210"/>
      <c r="C164" s="211"/>
      <c r="D164" s="187"/>
      <c r="E164" s="187"/>
      <c r="F164" s="187"/>
      <c r="G164" s="187"/>
      <c r="H164" s="187"/>
      <c r="I164" s="209"/>
    </row>
    <row r="165" spans="1:9" x14ac:dyDescent="0.3">
      <c r="A165" s="209"/>
      <c r="B165" s="210"/>
      <c r="C165" s="211"/>
      <c r="D165" s="187"/>
      <c r="E165" s="187"/>
      <c r="F165" s="187"/>
      <c r="G165" s="187"/>
      <c r="H165" s="187"/>
      <c r="I165" s="209"/>
    </row>
    <row r="166" spans="1:9" x14ac:dyDescent="0.3">
      <c r="A166" s="209"/>
      <c r="B166" s="210"/>
      <c r="C166" s="211"/>
      <c r="D166" s="210"/>
      <c r="E166" s="210"/>
      <c r="F166" s="210"/>
      <c r="G166" s="210"/>
      <c r="H166" s="210"/>
      <c r="I166" s="209"/>
    </row>
    <row r="167" spans="1:9" x14ac:dyDescent="0.3">
      <c r="A167" s="209"/>
      <c r="C167" s="184"/>
      <c r="D167" s="187"/>
      <c r="E167" s="187"/>
      <c r="F167" s="187"/>
      <c r="G167" s="187"/>
      <c r="H167" s="187"/>
      <c r="I167" s="209"/>
    </row>
    <row r="168" spans="1:9" x14ac:dyDescent="0.3">
      <c r="A168" s="209"/>
      <c r="B168" s="210"/>
      <c r="C168" s="211"/>
      <c r="D168" s="210"/>
      <c r="E168" s="210"/>
      <c r="F168" s="210"/>
      <c r="G168" s="210"/>
      <c r="H168" s="210"/>
      <c r="I168" s="209"/>
    </row>
    <row r="169" spans="1:9" x14ac:dyDescent="0.3">
      <c r="C169" s="184"/>
      <c r="D169" s="187"/>
      <c r="E169" s="187"/>
      <c r="F169" s="187"/>
      <c r="G169" s="187"/>
      <c r="H169" s="187"/>
    </row>
    <row r="170" spans="1:9" x14ac:dyDescent="0.3">
      <c r="C170" s="184"/>
      <c r="D170" s="187"/>
      <c r="E170" s="187"/>
      <c r="F170" s="187"/>
      <c r="G170" s="187"/>
      <c r="H170" s="187"/>
    </row>
    <row r="171" spans="1:9" x14ac:dyDescent="0.3">
      <c r="A171" s="184"/>
      <c r="C171" s="186"/>
      <c r="D171" s="184"/>
      <c r="E171" s="187"/>
      <c r="F171" s="187"/>
      <c r="G171" s="187"/>
      <c r="H171" s="187"/>
    </row>
    <row r="172" spans="1:9" x14ac:dyDescent="0.3">
      <c r="C172" s="184"/>
      <c r="D172" s="187"/>
      <c r="E172" s="187"/>
      <c r="F172" s="187"/>
      <c r="G172" s="187"/>
      <c r="H172" s="187"/>
    </row>
    <row r="173" spans="1:9" x14ac:dyDescent="0.3">
      <c r="C173" s="184"/>
      <c r="D173" s="187"/>
      <c r="E173" s="187"/>
      <c r="F173" s="187"/>
      <c r="G173" s="187"/>
      <c r="H173" s="187"/>
    </row>
    <row r="174" spans="1:9" x14ac:dyDescent="0.3">
      <c r="A174" s="184"/>
      <c r="B174" s="184"/>
      <c r="C174" s="211"/>
      <c r="D174" s="192"/>
      <c r="E174" s="192"/>
      <c r="F174" s="192"/>
      <c r="G174" s="192"/>
      <c r="H174" s="192"/>
      <c r="I174" s="192"/>
    </row>
    <row r="175" spans="1:9" x14ac:dyDescent="0.3">
      <c r="A175" s="184"/>
      <c r="B175" s="184"/>
      <c r="C175" s="211"/>
      <c r="D175" s="192"/>
      <c r="E175" s="192"/>
      <c r="F175" s="192"/>
      <c r="G175" s="192"/>
      <c r="H175" s="192"/>
      <c r="I175" s="192"/>
    </row>
    <row r="176" spans="1:9" x14ac:dyDescent="0.3">
      <c r="A176" s="184"/>
      <c r="B176" s="184"/>
      <c r="C176" s="184"/>
      <c r="D176" s="192"/>
      <c r="E176" s="192"/>
      <c r="F176" s="192"/>
      <c r="G176" s="192"/>
      <c r="H176" s="192"/>
      <c r="I176" s="184"/>
    </row>
    <row r="177" spans="1:9" x14ac:dyDescent="0.3">
      <c r="A177" s="209"/>
      <c r="B177" s="210"/>
      <c r="C177" s="211"/>
      <c r="D177" s="210"/>
      <c r="E177" s="210"/>
      <c r="F177" s="210"/>
      <c r="G177" s="210"/>
      <c r="H177" s="210"/>
      <c r="I177" s="209"/>
    </row>
    <row r="178" spans="1:9" x14ac:dyDescent="0.3">
      <c r="A178" s="209"/>
      <c r="B178" s="210"/>
      <c r="C178" s="211"/>
      <c r="D178" s="187"/>
      <c r="E178" s="187"/>
      <c r="F178" s="187"/>
      <c r="G178" s="187"/>
      <c r="H178" s="187"/>
      <c r="I178" s="187"/>
    </row>
    <row r="179" spans="1:9" x14ac:dyDescent="0.3">
      <c r="A179" s="209"/>
      <c r="B179" s="210"/>
      <c r="C179" s="211"/>
      <c r="D179" s="210"/>
      <c r="E179" s="210"/>
      <c r="F179" s="210"/>
      <c r="G179" s="210"/>
      <c r="H179" s="210"/>
      <c r="I179" s="209"/>
    </row>
    <row r="180" spans="1:9" x14ac:dyDescent="0.3">
      <c r="A180" s="212"/>
      <c r="B180" s="187"/>
      <c r="C180" s="184"/>
      <c r="D180" s="187"/>
      <c r="E180" s="187"/>
      <c r="F180" s="187"/>
      <c r="G180" s="187"/>
      <c r="H180" s="187"/>
      <c r="I180" s="209"/>
    </row>
    <row r="181" spans="1:9" x14ac:dyDescent="0.3">
      <c r="B181" s="187"/>
      <c r="C181" s="184"/>
      <c r="D181" s="187"/>
      <c r="E181" s="187"/>
      <c r="F181" s="187"/>
      <c r="G181" s="187"/>
      <c r="H181" s="187"/>
      <c r="I181" s="209"/>
    </row>
    <row r="182" spans="1:9" x14ac:dyDescent="0.3">
      <c r="B182" s="187"/>
      <c r="C182" s="184"/>
      <c r="D182" s="187"/>
      <c r="E182" s="187"/>
      <c r="F182" s="187"/>
      <c r="G182" s="187"/>
      <c r="H182" s="187"/>
      <c r="I182" s="209"/>
    </row>
    <row r="183" spans="1:9" x14ac:dyDescent="0.3">
      <c r="B183" s="187"/>
      <c r="C183" s="184"/>
      <c r="D183" s="187"/>
      <c r="E183" s="187"/>
      <c r="F183" s="187"/>
      <c r="G183" s="187"/>
      <c r="H183" s="187"/>
      <c r="I183" s="209"/>
    </row>
    <row r="184" spans="1:9" x14ac:dyDescent="0.3">
      <c r="A184" s="212"/>
      <c r="B184" s="187"/>
      <c r="C184" s="184"/>
      <c r="D184" s="187"/>
      <c r="E184" s="187"/>
      <c r="F184" s="187"/>
      <c r="G184" s="187"/>
      <c r="H184" s="187"/>
      <c r="I184" s="209"/>
    </row>
    <row r="185" spans="1:9" x14ac:dyDescent="0.3">
      <c r="B185" s="187"/>
      <c r="C185" s="184"/>
      <c r="D185" s="187"/>
      <c r="E185" s="187"/>
      <c r="F185" s="187"/>
      <c r="G185" s="187"/>
      <c r="H185" s="187"/>
      <c r="I185" s="209"/>
    </row>
    <row r="186" spans="1:9" x14ac:dyDescent="0.3">
      <c r="B186" s="187"/>
      <c r="C186" s="184"/>
      <c r="D186" s="187"/>
      <c r="E186" s="187"/>
      <c r="F186" s="187"/>
      <c r="G186" s="187"/>
      <c r="H186" s="187"/>
      <c r="I186" s="209"/>
    </row>
    <row r="187" spans="1:9" x14ac:dyDescent="0.3">
      <c r="B187" s="187"/>
      <c r="C187" s="184"/>
      <c r="D187" s="187"/>
      <c r="E187" s="187"/>
      <c r="F187" s="187"/>
      <c r="G187" s="187"/>
      <c r="H187" s="187"/>
      <c r="I187" s="209"/>
    </row>
    <row r="188" spans="1:9" x14ac:dyDescent="0.3">
      <c r="B188" s="187"/>
      <c r="C188" s="184"/>
      <c r="D188" s="187"/>
      <c r="E188" s="187"/>
      <c r="F188" s="187"/>
      <c r="G188" s="187"/>
      <c r="H188" s="187"/>
      <c r="I188" s="209"/>
    </row>
    <row r="189" spans="1:9" x14ac:dyDescent="0.3">
      <c r="B189" s="187"/>
      <c r="C189" s="184"/>
      <c r="D189" s="187"/>
      <c r="E189" s="187"/>
      <c r="F189" s="187"/>
      <c r="G189" s="187"/>
      <c r="H189" s="187"/>
      <c r="I189" s="209"/>
    </row>
    <row r="190" spans="1:9" x14ac:dyDescent="0.3">
      <c r="B190" s="187"/>
      <c r="C190" s="184"/>
      <c r="D190" s="187"/>
      <c r="E190" s="187"/>
      <c r="F190" s="187"/>
      <c r="G190" s="187"/>
      <c r="H190" s="187"/>
      <c r="I190" s="209"/>
    </row>
    <row r="191" spans="1:9" x14ac:dyDescent="0.3">
      <c r="B191" s="187"/>
      <c r="C191" s="184"/>
      <c r="D191" s="187"/>
      <c r="E191" s="187"/>
      <c r="F191" s="187"/>
      <c r="G191" s="187"/>
      <c r="H191" s="187"/>
      <c r="I191" s="209"/>
    </row>
    <row r="192" spans="1:9" x14ac:dyDescent="0.3">
      <c r="B192" s="187"/>
      <c r="C192" s="184"/>
      <c r="D192" s="187"/>
      <c r="E192" s="187"/>
      <c r="F192" s="187"/>
      <c r="G192" s="187"/>
      <c r="H192" s="187"/>
      <c r="I192" s="209"/>
    </row>
    <row r="193" spans="1:9" x14ac:dyDescent="0.3">
      <c r="B193" s="187"/>
      <c r="C193" s="184"/>
      <c r="D193" s="187"/>
      <c r="E193" s="187"/>
      <c r="F193" s="187"/>
      <c r="G193" s="187"/>
      <c r="H193" s="187"/>
      <c r="I193" s="209"/>
    </row>
    <row r="194" spans="1:9" x14ac:dyDescent="0.3">
      <c r="B194" s="187"/>
      <c r="C194" s="184"/>
      <c r="D194" s="187"/>
      <c r="E194" s="187"/>
      <c r="F194" s="187"/>
      <c r="G194" s="187"/>
      <c r="H194" s="187"/>
      <c r="I194" s="209"/>
    </row>
    <row r="195" spans="1:9" x14ac:dyDescent="0.3">
      <c r="B195" s="187"/>
      <c r="C195" s="184"/>
      <c r="D195" s="187"/>
      <c r="E195" s="187"/>
      <c r="F195" s="187"/>
      <c r="G195" s="187"/>
      <c r="H195" s="187"/>
      <c r="I195" s="209"/>
    </row>
    <row r="196" spans="1:9" x14ac:dyDescent="0.3">
      <c r="B196" s="187"/>
      <c r="C196" s="184"/>
      <c r="D196" s="187"/>
      <c r="E196" s="187"/>
      <c r="F196" s="187"/>
      <c r="G196" s="187"/>
      <c r="H196" s="187"/>
      <c r="I196" s="209"/>
    </row>
    <row r="197" spans="1:9" x14ac:dyDescent="0.3">
      <c r="B197" s="187"/>
      <c r="C197" s="184"/>
      <c r="D197" s="187"/>
      <c r="E197" s="187"/>
      <c r="F197" s="187"/>
      <c r="G197" s="187"/>
      <c r="H197" s="187"/>
      <c r="I197" s="209"/>
    </row>
    <row r="198" spans="1:9" x14ac:dyDescent="0.3">
      <c r="B198" s="187"/>
      <c r="C198" s="184"/>
      <c r="D198" s="187"/>
      <c r="E198" s="187"/>
      <c r="F198" s="187"/>
      <c r="G198" s="187"/>
      <c r="H198" s="187"/>
      <c r="I198" s="209"/>
    </row>
    <row r="199" spans="1:9" x14ac:dyDescent="0.3">
      <c r="B199" s="187"/>
      <c r="C199" s="184"/>
      <c r="D199" s="187"/>
      <c r="E199" s="187"/>
      <c r="F199" s="187"/>
      <c r="G199" s="187"/>
      <c r="H199" s="187"/>
      <c r="I199" s="209"/>
    </row>
    <row r="200" spans="1:9" x14ac:dyDescent="0.3">
      <c r="B200" s="187"/>
      <c r="C200" s="184"/>
      <c r="D200" s="187"/>
      <c r="E200" s="187"/>
      <c r="F200" s="187"/>
      <c r="G200" s="187"/>
      <c r="H200" s="187"/>
      <c r="I200" s="209"/>
    </row>
    <row r="201" spans="1:9" x14ac:dyDescent="0.3">
      <c r="A201" s="209"/>
      <c r="B201" s="210"/>
      <c r="C201" s="211"/>
      <c r="D201" s="210"/>
      <c r="E201" s="210"/>
      <c r="F201" s="210"/>
      <c r="G201" s="210"/>
      <c r="H201" s="210"/>
      <c r="I201" s="209"/>
    </row>
    <row r="202" spans="1:9" x14ac:dyDescent="0.3">
      <c r="A202" s="209"/>
      <c r="B202" s="210"/>
      <c r="C202" s="211"/>
      <c r="D202" s="210"/>
      <c r="E202" s="210"/>
      <c r="F202" s="210"/>
      <c r="G202" s="210"/>
      <c r="H202" s="210"/>
      <c r="I202" s="209"/>
    </row>
    <row r="203" spans="1:9" x14ac:dyDescent="0.3">
      <c r="A203" s="209"/>
      <c r="B203" s="210"/>
      <c r="C203" s="211"/>
      <c r="D203" s="210"/>
      <c r="E203" s="210"/>
      <c r="F203" s="210"/>
      <c r="G203" s="210"/>
      <c r="H203" s="210"/>
      <c r="I203" s="209"/>
    </row>
    <row r="204" spans="1:9" x14ac:dyDescent="0.3">
      <c r="A204" s="209"/>
      <c r="B204" s="210"/>
      <c r="C204" s="211"/>
      <c r="D204" s="210"/>
      <c r="E204" s="210"/>
      <c r="F204" s="210"/>
      <c r="G204" s="210"/>
      <c r="H204" s="210"/>
      <c r="I204" s="209"/>
    </row>
    <row r="205" spans="1:9" x14ac:dyDescent="0.3">
      <c r="A205" s="209"/>
      <c r="B205" s="210"/>
      <c r="C205" s="211"/>
      <c r="D205" s="210"/>
      <c r="E205" s="210"/>
      <c r="F205" s="210"/>
      <c r="G205" s="210"/>
      <c r="H205" s="210"/>
      <c r="I205" s="209"/>
    </row>
    <row r="206" spans="1:9" x14ac:dyDescent="0.3">
      <c r="A206" s="209"/>
      <c r="C206" s="184"/>
      <c r="D206" s="187"/>
      <c r="E206" s="187"/>
      <c r="F206" s="187"/>
      <c r="G206" s="187"/>
      <c r="H206" s="187"/>
      <c r="I206" s="209"/>
    </row>
    <row r="207" spans="1:9" x14ac:dyDescent="0.3">
      <c r="A207" s="209"/>
      <c r="B207" s="210"/>
      <c r="C207" s="211"/>
      <c r="D207" s="210"/>
      <c r="E207" s="210"/>
      <c r="F207" s="210"/>
      <c r="G207" s="210"/>
      <c r="H207" s="210"/>
      <c r="I207" s="209"/>
    </row>
    <row r="208" spans="1:9" x14ac:dyDescent="0.3">
      <c r="C208" s="184"/>
      <c r="D208" s="187"/>
      <c r="E208" s="187"/>
      <c r="F208" s="187"/>
      <c r="G208" s="187"/>
      <c r="H208" s="187"/>
    </row>
    <row r="209" spans="1:9" x14ac:dyDescent="0.3">
      <c r="A209" s="184"/>
      <c r="C209" s="186"/>
      <c r="D209" s="184"/>
      <c r="E209" s="187"/>
      <c r="F209" s="187"/>
      <c r="G209" s="187"/>
      <c r="H209" s="187"/>
    </row>
    <row r="210" spans="1:9" x14ac:dyDescent="0.3">
      <c r="C210" s="184"/>
      <c r="D210" s="187"/>
      <c r="E210" s="187"/>
      <c r="F210" s="187"/>
      <c r="G210" s="187"/>
      <c r="H210" s="187"/>
    </row>
    <row r="211" spans="1:9" x14ac:dyDescent="0.3">
      <c r="C211" s="184"/>
      <c r="D211" s="187"/>
      <c r="E211" s="187"/>
      <c r="F211" s="187"/>
      <c r="G211" s="187"/>
      <c r="H211" s="187"/>
    </row>
    <row r="212" spans="1:9" x14ac:dyDescent="0.3">
      <c r="A212" s="184"/>
      <c r="B212" s="184"/>
      <c r="C212" s="211"/>
      <c r="D212" s="192"/>
      <c r="E212" s="192"/>
      <c r="F212" s="192"/>
      <c r="G212" s="192"/>
      <c r="H212" s="192"/>
      <c r="I212" s="192"/>
    </row>
    <row r="213" spans="1:9" x14ac:dyDescent="0.3">
      <c r="A213" s="184"/>
      <c r="B213" s="184"/>
      <c r="C213" s="211"/>
      <c r="D213" s="192"/>
      <c r="E213" s="192"/>
      <c r="F213" s="192"/>
      <c r="G213" s="192"/>
      <c r="H213" s="192"/>
      <c r="I213" s="192"/>
    </row>
    <row r="214" spans="1:9" x14ac:dyDescent="0.3">
      <c r="A214" s="184"/>
      <c r="B214" s="184"/>
      <c r="C214" s="184"/>
      <c r="D214" s="192"/>
      <c r="E214" s="192"/>
      <c r="F214" s="192"/>
      <c r="G214" s="192"/>
      <c r="H214" s="192"/>
      <c r="I214" s="184"/>
    </row>
    <row r="215" spans="1:9" x14ac:dyDescent="0.3">
      <c r="A215" s="209"/>
      <c r="B215" s="210"/>
      <c r="C215" s="211"/>
      <c r="D215" s="210"/>
      <c r="E215" s="210"/>
      <c r="F215" s="210"/>
      <c r="G215" s="210"/>
      <c r="H215" s="210"/>
      <c r="I215" s="209"/>
    </row>
    <row r="216" spans="1:9" x14ac:dyDescent="0.3">
      <c r="A216" s="209"/>
      <c r="B216" s="210"/>
      <c r="C216" s="211"/>
      <c r="D216" s="187"/>
      <c r="E216" s="187"/>
      <c r="F216" s="187"/>
      <c r="G216" s="187"/>
      <c r="H216" s="187"/>
      <c r="I216" s="187"/>
    </row>
    <row r="217" spans="1:9" x14ac:dyDescent="0.3">
      <c r="A217" s="80"/>
      <c r="B217" s="187"/>
      <c r="C217" s="184"/>
      <c r="D217" s="187"/>
      <c r="E217" s="187"/>
      <c r="F217" s="187"/>
      <c r="G217" s="187"/>
      <c r="H217" s="187"/>
      <c r="I217" s="209"/>
    </row>
    <row r="218" spans="1:9" x14ac:dyDescent="0.3">
      <c r="A218" s="80"/>
      <c r="B218" s="187"/>
      <c r="C218" s="184"/>
      <c r="D218" s="187"/>
      <c r="E218" s="187"/>
      <c r="F218" s="187"/>
      <c r="G218" s="187"/>
      <c r="H218" s="187"/>
    </row>
    <row r="219" spans="1:9" x14ac:dyDescent="0.3">
      <c r="A219" s="80"/>
      <c r="B219" s="187"/>
      <c r="C219" s="184"/>
      <c r="D219" s="187"/>
      <c r="E219" s="187"/>
      <c r="F219" s="187"/>
      <c r="G219" s="187"/>
      <c r="H219" s="187"/>
    </row>
    <row r="220" spans="1:9" x14ac:dyDescent="0.3">
      <c r="B220" s="187"/>
      <c r="C220" s="184"/>
      <c r="D220" s="187"/>
      <c r="E220" s="187"/>
      <c r="F220" s="187"/>
      <c r="G220" s="187"/>
      <c r="H220" s="187"/>
    </row>
    <row r="221" spans="1:9" x14ac:dyDescent="0.3">
      <c r="B221" s="187"/>
      <c r="C221" s="184"/>
      <c r="D221" s="187"/>
      <c r="E221" s="187"/>
      <c r="F221" s="187"/>
      <c r="G221" s="187"/>
      <c r="H221" s="187"/>
    </row>
    <row r="222" spans="1:9" x14ac:dyDescent="0.3">
      <c r="B222" s="187"/>
      <c r="C222" s="184"/>
      <c r="D222" s="187"/>
      <c r="E222" s="187"/>
      <c r="F222" s="187"/>
      <c r="G222" s="187"/>
      <c r="H222" s="187"/>
    </row>
    <row r="223" spans="1:9" x14ac:dyDescent="0.3">
      <c r="B223" s="187"/>
      <c r="C223" s="184"/>
      <c r="D223" s="187"/>
      <c r="E223" s="187"/>
      <c r="F223" s="187"/>
      <c r="G223" s="187"/>
      <c r="H223" s="187"/>
    </row>
    <row r="224" spans="1:9" x14ac:dyDescent="0.3">
      <c r="B224" s="187"/>
      <c r="C224" s="184"/>
      <c r="D224" s="187"/>
      <c r="E224" s="187"/>
      <c r="F224" s="187"/>
      <c r="G224" s="187"/>
      <c r="H224" s="187"/>
    </row>
    <row r="225" spans="2:8" x14ac:dyDescent="0.3">
      <c r="B225" s="187"/>
      <c r="C225" s="184"/>
      <c r="D225" s="187"/>
      <c r="E225" s="187"/>
      <c r="F225" s="187"/>
      <c r="G225" s="187"/>
      <c r="H225" s="187"/>
    </row>
    <row r="226" spans="2:8" x14ac:dyDescent="0.3">
      <c r="B226" s="187"/>
      <c r="C226" s="184"/>
      <c r="D226" s="187"/>
      <c r="E226" s="187"/>
      <c r="F226" s="187"/>
      <c r="G226" s="187"/>
      <c r="H226" s="187"/>
    </row>
    <row r="227" spans="2:8" x14ac:dyDescent="0.3">
      <c r="B227" s="187"/>
      <c r="C227" s="184"/>
      <c r="D227" s="187"/>
      <c r="E227" s="187"/>
      <c r="F227" s="187"/>
      <c r="G227" s="187"/>
      <c r="H227" s="187"/>
    </row>
    <row r="228" spans="2:8" x14ac:dyDescent="0.3">
      <c r="B228" s="187"/>
      <c r="C228" s="184"/>
      <c r="D228" s="187"/>
      <c r="E228" s="187"/>
      <c r="F228" s="187"/>
      <c r="G228" s="187"/>
      <c r="H228" s="187"/>
    </row>
    <row r="229" spans="2:8" x14ac:dyDescent="0.3">
      <c r="B229" s="187"/>
      <c r="C229" s="184"/>
      <c r="D229" s="187"/>
      <c r="E229" s="187"/>
      <c r="F229" s="187"/>
      <c r="G229" s="187"/>
      <c r="H229" s="187"/>
    </row>
    <row r="230" spans="2:8" x14ac:dyDescent="0.3">
      <c r="B230" s="187"/>
      <c r="C230" s="184"/>
      <c r="D230" s="187"/>
      <c r="E230" s="187"/>
      <c r="F230" s="187"/>
      <c r="G230" s="187"/>
      <c r="H230" s="187"/>
    </row>
    <row r="231" spans="2:8" x14ac:dyDescent="0.3">
      <c r="B231" s="187"/>
      <c r="C231" s="184"/>
      <c r="D231" s="187"/>
      <c r="E231" s="187"/>
      <c r="F231" s="187"/>
      <c r="G231" s="187"/>
      <c r="H231" s="187"/>
    </row>
    <row r="232" spans="2:8" x14ac:dyDescent="0.3">
      <c r="B232" s="187"/>
      <c r="C232" s="184"/>
      <c r="D232" s="187"/>
      <c r="E232" s="187"/>
      <c r="F232" s="187"/>
      <c r="G232" s="187"/>
      <c r="H232" s="187"/>
    </row>
    <row r="233" spans="2:8" x14ac:dyDescent="0.3">
      <c r="B233" s="187"/>
      <c r="C233" s="184"/>
      <c r="D233" s="187"/>
      <c r="E233" s="187"/>
      <c r="F233" s="187"/>
      <c r="G233" s="187"/>
      <c r="H233" s="187"/>
    </row>
    <row r="234" spans="2:8" x14ac:dyDescent="0.3">
      <c r="B234" s="187"/>
      <c r="C234" s="184"/>
      <c r="D234" s="187"/>
      <c r="E234" s="187"/>
      <c r="F234" s="187"/>
      <c r="G234" s="187"/>
      <c r="H234" s="187"/>
    </row>
    <row r="235" spans="2:8" x14ac:dyDescent="0.3">
      <c r="B235" s="187"/>
      <c r="C235" s="184"/>
      <c r="D235" s="187"/>
      <c r="E235" s="187"/>
      <c r="F235" s="187"/>
      <c r="G235" s="187"/>
      <c r="H235" s="187"/>
    </row>
    <row r="236" spans="2:8" x14ac:dyDescent="0.3">
      <c r="B236" s="187"/>
      <c r="C236" s="184"/>
      <c r="D236" s="187"/>
      <c r="E236" s="187"/>
      <c r="F236" s="187"/>
      <c r="G236" s="187"/>
      <c r="H236" s="187"/>
    </row>
    <row r="237" spans="2:8" x14ac:dyDescent="0.3">
      <c r="B237" s="187"/>
      <c r="C237" s="184"/>
      <c r="D237" s="187"/>
      <c r="E237" s="187"/>
      <c r="F237" s="187"/>
      <c r="G237" s="187"/>
      <c r="H237" s="187"/>
    </row>
    <row r="238" spans="2:8" x14ac:dyDescent="0.3">
      <c r="B238" s="187"/>
      <c r="C238" s="184"/>
      <c r="D238" s="187"/>
      <c r="E238" s="187"/>
      <c r="F238" s="187"/>
      <c r="G238" s="187"/>
      <c r="H238" s="187"/>
    </row>
    <row r="239" spans="2:8" x14ac:dyDescent="0.3">
      <c r="B239" s="187"/>
      <c r="C239" s="184"/>
      <c r="D239" s="187"/>
      <c r="E239" s="187"/>
      <c r="F239" s="187"/>
      <c r="G239" s="187"/>
      <c r="H239" s="187"/>
    </row>
    <row r="240" spans="2:8" x14ac:dyDescent="0.3">
      <c r="B240" s="187"/>
      <c r="C240" s="184"/>
      <c r="D240" s="187"/>
      <c r="E240" s="187"/>
      <c r="F240" s="187"/>
      <c r="G240" s="187"/>
      <c r="H240" s="187"/>
    </row>
    <row r="241" spans="1:9" x14ac:dyDescent="0.3">
      <c r="B241" s="187"/>
      <c r="C241" s="184"/>
      <c r="D241" s="187"/>
      <c r="E241" s="187"/>
      <c r="F241" s="187"/>
      <c r="G241" s="187"/>
      <c r="H241" s="187"/>
    </row>
    <row r="242" spans="1:9" x14ac:dyDescent="0.3">
      <c r="B242" s="187"/>
      <c r="C242" s="184"/>
      <c r="D242" s="187"/>
      <c r="E242" s="187"/>
      <c r="F242" s="187"/>
      <c r="G242" s="187"/>
      <c r="H242" s="187"/>
    </row>
    <row r="243" spans="1:9" x14ac:dyDescent="0.3">
      <c r="A243" s="209"/>
      <c r="B243" s="210"/>
      <c r="C243" s="211"/>
      <c r="D243" s="210"/>
      <c r="E243" s="210"/>
      <c r="F243" s="210"/>
      <c r="G243" s="210"/>
      <c r="H243" s="210"/>
      <c r="I243" s="209"/>
    </row>
    <row r="244" spans="1:9" x14ac:dyDescent="0.3">
      <c r="A244" s="209"/>
      <c r="C244" s="184"/>
      <c r="D244" s="187"/>
      <c r="E244" s="187"/>
      <c r="F244" s="187"/>
      <c r="G244" s="187"/>
      <c r="H244" s="187"/>
      <c r="I244" s="187"/>
    </row>
    <row r="245" spans="1:9" x14ac:dyDescent="0.3">
      <c r="A245" s="209"/>
      <c r="B245" s="210"/>
      <c r="C245" s="211"/>
      <c r="D245" s="210"/>
      <c r="E245" s="210"/>
      <c r="F245" s="210"/>
      <c r="G245" s="210"/>
      <c r="H245" s="210"/>
      <c r="I245" s="209"/>
    </row>
    <row r="246" spans="1:9" x14ac:dyDescent="0.3">
      <c r="A246" s="209"/>
      <c r="B246" s="210"/>
      <c r="C246" s="211"/>
      <c r="D246" s="210"/>
      <c r="E246" s="210"/>
      <c r="F246" s="210"/>
      <c r="G246" s="210"/>
      <c r="H246" s="210"/>
      <c r="I246" s="209"/>
    </row>
    <row r="247" spans="1:9" x14ac:dyDescent="0.3">
      <c r="C247" s="184"/>
      <c r="D247" s="187"/>
      <c r="E247" s="187"/>
      <c r="F247" s="187"/>
      <c r="G247" s="187"/>
      <c r="H247" s="187"/>
    </row>
    <row r="248" spans="1:9" x14ac:dyDescent="0.3">
      <c r="A248" s="184"/>
      <c r="C248" s="186"/>
      <c r="D248" s="184"/>
      <c r="E248" s="187"/>
      <c r="F248" s="187"/>
      <c r="G248" s="187"/>
      <c r="H248" s="187"/>
    </row>
    <row r="249" spans="1:9" x14ac:dyDescent="0.3">
      <c r="C249" s="184"/>
      <c r="D249" s="187"/>
      <c r="E249" s="187"/>
      <c r="F249" s="187"/>
      <c r="G249" s="187"/>
      <c r="H249" s="187"/>
    </row>
    <row r="250" spans="1:9" x14ac:dyDescent="0.3">
      <c r="C250" s="184"/>
      <c r="D250" s="187"/>
      <c r="E250" s="187"/>
      <c r="F250" s="187"/>
      <c r="G250" s="187"/>
      <c r="H250" s="187"/>
    </row>
    <row r="251" spans="1:9" x14ac:dyDescent="0.3">
      <c r="A251" s="184"/>
      <c r="B251" s="184"/>
      <c r="C251" s="211"/>
      <c r="D251" s="192"/>
      <c r="E251" s="192"/>
      <c r="F251" s="192"/>
      <c r="G251" s="192"/>
      <c r="H251" s="187"/>
      <c r="I251" s="192"/>
    </row>
    <row r="252" spans="1:9" x14ac:dyDescent="0.3">
      <c r="A252" s="184"/>
      <c r="B252" s="184"/>
      <c r="C252" s="211"/>
      <c r="D252" s="192"/>
      <c r="E252" s="192"/>
      <c r="F252" s="192"/>
      <c r="G252" s="192"/>
      <c r="H252" s="192"/>
      <c r="I252" s="192"/>
    </row>
    <row r="253" spans="1:9" x14ac:dyDescent="0.3">
      <c r="A253" s="184"/>
      <c r="B253" s="184"/>
      <c r="C253" s="184"/>
      <c r="D253" s="192"/>
      <c r="E253" s="192"/>
      <c r="F253" s="192"/>
      <c r="G253" s="192"/>
      <c r="H253" s="192"/>
      <c r="I253" s="184"/>
    </row>
    <row r="254" spans="1:9" x14ac:dyDescent="0.3">
      <c r="C254" s="184"/>
      <c r="D254" s="187"/>
      <c r="E254" s="187"/>
      <c r="F254" s="187"/>
      <c r="G254" s="187"/>
      <c r="H254" s="187"/>
    </row>
    <row r="255" spans="1:9" x14ac:dyDescent="0.3">
      <c r="C255" s="184"/>
      <c r="D255" s="187"/>
      <c r="E255" s="187"/>
      <c r="F255" s="187"/>
      <c r="G255" s="187"/>
      <c r="H255" s="187"/>
      <c r="I255" s="187"/>
    </row>
    <row r="256" spans="1:9" x14ac:dyDescent="0.3">
      <c r="B256" s="210"/>
      <c r="C256" s="184"/>
      <c r="D256" s="187"/>
      <c r="E256" s="187"/>
      <c r="F256" s="187"/>
      <c r="G256" s="187"/>
      <c r="H256" s="187"/>
    </row>
    <row r="257" spans="3:9" x14ac:dyDescent="0.3">
      <c r="C257" s="184"/>
      <c r="D257" s="187"/>
      <c r="E257" s="187"/>
      <c r="F257" s="187"/>
      <c r="G257" s="187"/>
      <c r="H257" s="187"/>
    </row>
    <row r="258" spans="3:9" x14ac:dyDescent="0.3">
      <c r="C258" s="184"/>
      <c r="D258" s="187"/>
      <c r="E258" s="187"/>
      <c r="F258" s="187"/>
      <c r="G258" s="187"/>
      <c r="H258" s="187"/>
    </row>
    <row r="259" spans="3:9" x14ac:dyDescent="0.3">
      <c r="C259" s="184"/>
      <c r="D259" s="187"/>
      <c r="E259" s="187"/>
      <c r="F259" s="187"/>
      <c r="G259" s="187"/>
      <c r="H259" s="187"/>
    </row>
    <row r="260" spans="3:9" x14ac:dyDescent="0.3">
      <c r="C260" s="184"/>
      <c r="D260" s="187"/>
      <c r="E260" s="187"/>
      <c r="F260" s="187"/>
      <c r="G260" s="187"/>
      <c r="H260" s="187"/>
    </row>
    <row r="261" spans="3:9" x14ac:dyDescent="0.3">
      <c r="D261" s="187"/>
      <c r="E261" s="187"/>
      <c r="F261" s="187"/>
      <c r="G261" s="187"/>
      <c r="H261" s="187"/>
      <c r="I261" s="187"/>
    </row>
    <row r="262" spans="3:9" x14ac:dyDescent="0.3">
      <c r="C262" s="184"/>
      <c r="D262" s="187"/>
      <c r="E262" s="187"/>
      <c r="F262" s="187"/>
      <c r="G262" s="187"/>
      <c r="H262" s="187"/>
      <c r="I262" s="187"/>
    </row>
    <row r="263" spans="3:9" x14ac:dyDescent="0.3">
      <c r="E263" s="187"/>
      <c r="F263" s="187"/>
      <c r="G263" s="187"/>
      <c r="H263" s="187"/>
      <c r="I263" s="187"/>
    </row>
    <row r="264" spans="3:9" x14ac:dyDescent="0.3">
      <c r="C264" s="184"/>
      <c r="D264" s="187"/>
      <c r="E264" s="187"/>
      <c r="F264" s="187"/>
      <c r="G264" s="187"/>
      <c r="H264" s="187"/>
      <c r="I264" s="187"/>
    </row>
    <row r="265" spans="3:9" x14ac:dyDescent="0.3">
      <c r="C265" s="184"/>
      <c r="D265" s="187"/>
      <c r="E265" s="187"/>
      <c r="F265" s="187"/>
      <c r="G265" s="187"/>
      <c r="H265" s="187"/>
      <c r="I265" s="187"/>
    </row>
    <row r="266" spans="3:9" x14ac:dyDescent="0.3">
      <c r="C266" s="184"/>
      <c r="D266" s="187"/>
      <c r="E266" s="187"/>
      <c r="F266" s="187"/>
      <c r="G266" s="187"/>
      <c r="H266" s="187"/>
      <c r="I266" s="187"/>
    </row>
    <row r="267" spans="3:9" x14ac:dyDescent="0.3">
      <c r="C267" s="184"/>
      <c r="D267" s="187"/>
      <c r="E267" s="187"/>
      <c r="F267" s="187"/>
      <c r="G267" s="187"/>
      <c r="H267" s="187"/>
      <c r="I267" s="187"/>
    </row>
    <row r="268" spans="3:9" x14ac:dyDescent="0.3">
      <c r="C268" s="184"/>
      <c r="D268" s="187"/>
      <c r="E268" s="187"/>
      <c r="F268" s="187"/>
      <c r="G268" s="187"/>
      <c r="H268" s="187"/>
      <c r="I268" s="187"/>
    </row>
    <row r="269" spans="3:9" x14ac:dyDescent="0.3">
      <c r="C269" s="184"/>
      <c r="D269" s="187"/>
      <c r="E269" s="187"/>
      <c r="F269" s="187"/>
      <c r="G269" s="187"/>
      <c r="H269" s="187"/>
      <c r="I269" s="187"/>
    </row>
    <row r="270" spans="3:9" x14ac:dyDescent="0.3">
      <c r="C270" s="184"/>
      <c r="D270" s="187"/>
      <c r="E270" s="187"/>
      <c r="F270" s="187"/>
      <c r="G270" s="187"/>
      <c r="H270" s="187"/>
      <c r="I270" s="187"/>
    </row>
    <row r="271" spans="3:9" x14ac:dyDescent="0.3">
      <c r="C271" s="184"/>
      <c r="D271" s="187"/>
      <c r="E271" s="187"/>
      <c r="F271" s="187"/>
      <c r="G271" s="187"/>
      <c r="H271" s="187"/>
      <c r="I271" s="187"/>
    </row>
    <row r="272" spans="3:9" x14ac:dyDescent="0.3">
      <c r="C272" s="184"/>
      <c r="D272" s="187"/>
      <c r="E272" s="187"/>
      <c r="F272" s="187"/>
      <c r="G272" s="187"/>
      <c r="H272" s="187"/>
      <c r="I272" s="187"/>
    </row>
    <row r="273" spans="2:9" x14ac:dyDescent="0.3">
      <c r="C273" s="184"/>
      <c r="D273" s="187"/>
      <c r="E273" s="187"/>
      <c r="F273" s="187"/>
      <c r="G273" s="187"/>
      <c r="H273" s="187"/>
      <c r="I273" s="187"/>
    </row>
    <row r="274" spans="2:9" x14ac:dyDescent="0.3">
      <c r="C274" s="184"/>
      <c r="D274" s="187"/>
      <c r="E274" s="187"/>
      <c r="F274" s="187"/>
      <c r="G274" s="187"/>
      <c r="H274" s="187"/>
      <c r="I274" s="187"/>
    </row>
    <row r="275" spans="2:9" x14ac:dyDescent="0.3">
      <c r="C275" s="184"/>
      <c r="D275" s="187"/>
      <c r="E275" s="187"/>
      <c r="F275" s="187"/>
      <c r="G275" s="187"/>
      <c r="H275" s="187"/>
      <c r="I275" s="187"/>
    </row>
    <row r="276" spans="2:9" x14ac:dyDescent="0.3">
      <c r="C276" s="184"/>
      <c r="D276" s="187"/>
      <c r="E276" s="187"/>
      <c r="F276" s="187"/>
      <c r="G276" s="187"/>
      <c r="H276" s="187"/>
      <c r="I276" s="187"/>
    </row>
    <row r="277" spans="2:9" x14ac:dyDescent="0.3">
      <c r="B277" s="187"/>
      <c r="C277" s="184"/>
      <c r="D277" s="187"/>
      <c r="E277" s="187"/>
      <c r="F277" s="187"/>
      <c r="G277" s="187"/>
      <c r="H277" s="187"/>
      <c r="I277" s="187"/>
    </row>
    <row r="278" spans="2:9" x14ac:dyDescent="0.3">
      <c r="C278" s="184"/>
      <c r="D278" s="187"/>
      <c r="E278" s="187"/>
      <c r="F278" s="187"/>
      <c r="G278" s="187"/>
      <c r="H278" s="187"/>
    </row>
    <row r="279" spans="2:9" x14ac:dyDescent="0.3">
      <c r="B279" s="187"/>
      <c r="C279" s="184"/>
      <c r="D279" s="187"/>
      <c r="E279" s="187"/>
      <c r="F279" s="187"/>
      <c r="G279" s="187"/>
      <c r="H279" s="187"/>
    </row>
    <row r="280" spans="2:9" x14ac:dyDescent="0.3">
      <c r="C280" s="184"/>
      <c r="D280" s="187"/>
      <c r="E280" s="187"/>
      <c r="F280" s="187"/>
      <c r="G280" s="187"/>
      <c r="H280" s="187"/>
    </row>
    <row r="281" spans="2:9" x14ac:dyDescent="0.3">
      <c r="C281" s="184"/>
      <c r="D281" s="187"/>
      <c r="E281" s="187"/>
      <c r="F281" s="187"/>
      <c r="G281" s="187"/>
      <c r="H281" s="187"/>
    </row>
    <row r="282" spans="2:9" x14ac:dyDescent="0.3">
      <c r="C282" s="184"/>
      <c r="D282" s="187"/>
      <c r="E282" s="187"/>
      <c r="F282" s="187"/>
      <c r="G282" s="187"/>
      <c r="H282" s="187"/>
    </row>
    <row r="283" spans="2:9" x14ac:dyDescent="0.3">
      <c r="C283" s="184"/>
      <c r="D283" s="187"/>
      <c r="E283" s="187"/>
      <c r="F283" s="187"/>
      <c r="G283" s="187"/>
      <c r="H283" s="187"/>
    </row>
    <row r="284" spans="2:9" x14ac:dyDescent="0.3">
      <c r="C284" s="184"/>
      <c r="D284" s="187"/>
      <c r="E284" s="187"/>
      <c r="F284" s="187"/>
      <c r="G284" s="187"/>
      <c r="H284" s="187"/>
    </row>
    <row r="285" spans="2:9" x14ac:dyDescent="0.3">
      <c r="C285" s="184"/>
      <c r="D285" s="187"/>
      <c r="E285" s="187"/>
      <c r="F285" s="187"/>
      <c r="G285" s="187"/>
      <c r="H285" s="187"/>
    </row>
    <row r="286" spans="2:9" x14ac:dyDescent="0.3">
      <c r="E286" s="187"/>
      <c r="F286" s="187"/>
      <c r="G286" s="187"/>
      <c r="H286" s="187"/>
    </row>
    <row r="287" spans="2:9" x14ac:dyDescent="0.3">
      <c r="C287" s="184"/>
      <c r="D287" s="187"/>
      <c r="E287" s="187"/>
      <c r="F287" s="187"/>
      <c r="G287" s="187"/>
      <c r="H287" s="187"/>
    </row>
    <row r="288" spans="2:9" x14ac:dyDescent="0.3">
      <c r="C288" s="184"/>
      <c r="D288" s="187"/>
      <c r="E288" s="187"/>
      <c r="F288" s="187"/>
      <c r="G288" s="187"/>
      <c r="H288" s="187"/>
    </row>
    <row r="289" spans="3:8" x14ac:dyDescent="0.3">
      <c r="C289" s="184"/>
      <c r="D289" s="187"/>
      <c r="E289" s="187"/>
      <c r="F289" s="187"/>
      <c r="G289" s="187"/>
      <c r="H289" s="187"/>
    </row>
    <row r="290" spans="3:8" x14ac:dyDescent="0.3">
      <c r="C290" s="184"/>
      <c r="D290" s="187"/>
      <c r="E290" s="187"/>
      <c r="F290" s="187"/>
      <c r="G290" s="187"/>
      <c r="H290" s="187"/>
    </row>
    <row r="291" spans="3:8" x14ac:dyDescent="0.3">
      <c r="C291" s="184"/>
      <c r="D291" s="187"/>
      <c r="E291" s="187"/>
      <c r="F291" s="187"/>
      <c r="G291" s="187"/>
      <c r="H291" s="187"/>
    </row>
    <row r="292" spans="3:8" x14ac:dyDescent="0.3">
      <c r="C292" s="184"/>
      <c r="D292" s="187"/>
      <c r="E292" s="187"/>
      <c r="F292" s="187"/>
      <c r="G292" s="187"/>
      <c r="H292" s="187"/>
    </row>
    <row r="293" spans="3:8" x14ac:dyDescent="0.3">
      <c r="C293" s="184"/>
      <c r="D293" s="187"/>
      <c r="E293" s="187"/>
      <c r="F293" s="187"/>
      <c r="G293" s="187"/>
      <c r="H293" s="187"/>
    </row>
    <row r="294" spans="3:8" x14ac:dyDescent="0.3">
      <c r="C294" s="184"/>
      <c r="D294" s="187"/>
      <c r="E294" s="187"/>
      <c r="F294" s="187"/>
      <c r="G294" s="187"/>
      <c r="H294" s="187"/>
    </row>
    <row r="295" spans="3:8" x14ac:dyDescent="0.3">
      <c r="C295" s="184"/>
      <c r="D295" s="187"/>
      <c r="E295" s="187"/>
      <c r="F295" s="187"/>
      <c r="G295" s="187"/>
      <c r="H295" s="187"/>
    </row>
    <row r="296" spans="3:8" x14ac:dyDescent="0.3">
      <c r="C296" s="184"/>
      <c r="D296" s="187"/>
      <c r="E296" s="187"/>
      <c r="F296" s="187"/>
      <c r="G296" s="187"/>
      <c r="H296" s="187"/>
    </row>
    <row r="297" spans="3:8" x14ac:dyDescent="0.3">
      <c r="C297" s="184"/>
      <c r="D297" s="187"/>
      <c r="E297" s="187"/>
      <c r="F297" s="187"/>
      <c r="G297" s="187"/>
      <c r="H297" s="187"/>
    </row>
    <row r="298" spans="3:8" x14ac:dyDescent="0.3">
      <c r="C298" s="184"/>
      <c r="D298" s="187"/>
      <c r="E298" s="187"/>
      <c r="F298" s="187"/>
      <c r="G298" s="187"/>
      <c r="H298" s="187"/>
    </row>
    <row r="299" spans="3:8" x14ac:dyDescent="0.3">
      <c r="C299" s="184"/>
      <c r="D299" s="187"/>
      <c r="E299" s="187"/>
      <c r="F299" s="187"/>
      <c r="G299" s="187"/>
      <c r="H299" s="187"/>
    </row>
    <row r="300" spans="3:8" x14ac:dyDescent="0.3">
      <c r="C300" s="184"/>
      <c r="D300" s="187"/>
      <c r="E300" s="187"/>
      <c r="F300" s="187"/>
      <c r="G300" s="187"/>
      <c r="H300" s="187"/>
    </row>
    <row r="301" spans="3:8" x14ac:dyDescent="0.3">
      <c r="C301" s="184"/>
      <c r="D301" s="187"/>
      <c r="E301" s="187"/>
      <c r="F301" s="187"/>
      <c r="G301" s="187"/>
      <c r="H301" s="187"/>
    </row>
    <row r="302" spans="3:8" x14ac:dyDescent="0.3">
      <c r="C302" s="184"/>
      <c r="D302" s="187"/>
      <c r="E302" s="187"/>
      <c r="F302" s="187"/>
      <c r="G302" s="187"/>
      <c r="H302" s="187"/>
    </row>
    <row r="303" spans="3:8" x14ac:dyDescent="0.3">
      <c r="C303" s="184"/>
      <c r="D303" s="187"/>
      <c r="E303" s="187"/>
      <c r="F303" s="187"/>
      <c r="G303" s="187"/>
      <c r="H303" s="187"/>
    </row>
    <row r="304" spans="3:8" x14ac:dyDescent="0.3">
      <c r="C304" s="184"/>
      <c r="D304" s="187"/>
      <c r="E304" s="187"/>
      <c r="F304" s="187"/>
      <c r="G304" s="187"/>
      <c r="H304" s="187"/>
    </row>
    <row r="305" spans="3:8" x14ac:dyDescent="0.3">
      <c r="C305" s="184"/>
      <c r="D305" s="187"/>
      <c r="E305" s="187"/>
      <c r="F305" s="187"/>
      <c r="G305" s="187"/>
      <c r="H305" s="187"/>
    </row>
    <row r="306" spans="3:8" x14ac:dyDescent="0.3">
      <c r="C306" s="184"/>
      <c r="D306" s="187"/>
      <c r="E306" s="187"/>
      <c r="F306" s="187"/>
      <c r="G306" s="187"/>
      <c r="H306" s="187"/>
    </row>
    <row r="307" spans="3:8" x14ac:dyDescent="0.3">
      <c r="C307" s="184"/>
      <c r="D307" s="187"/>
      <c r="E307" s="187"/>
      <c r="F307" s="187"/>
      <c r="G307" s="187"/>
      <c r="H307" s="187"/>
    </row>
    <row r="308" spans="3:8" x14ac:dyDescent="0.3">
      <c r="C308" s="184"/>
      <c r="D308" s="187"/>
      <c r="E308" s="187"/>
      <c r="F308" s="187"/>
      <c r="G308" s="187"/>
      <c r="H308" s="187"/>
    </row>
    <row r="309" spans="3:8" x14ac:dyDescent="0.3">
      <c r="C309" s="184"/>
      <c r="D309" s="187"/>
      <c r="E309" s="187"/>
      <c r="F309" s="187"/>
      <c r="G309" s="187"/>
      <c r="H309" s="187"/>
    </row>
    <row r="310" spans="3:8" x14ac:dyDescent="0.3">
      <c r="C310" s="184"/>
      <c r="D310" s="187"/>
      <c r="E310" s="187"/>
      <c r="F310" s="187"/>
      <c r="G310" s="187"/>
      <c r="H310" s="187"/>
    </row>
    <row r="311" spans="3:8" x14ac:dyDescent="0.3">
      <c r="C311" s="184"/>
      <c r="D311" s="187"/>
      <c r="E311" s="187"/>
      <c r="F311" s="187"/>
      <c r="G311" s="187"/>
      <c r="H311" s="187"/>
    </row>
    <row r="312" spans="3:8" x14ac:dyDescent="0.3">
      <c r="C312" s="184"/>
      <c r="D312" s="187"/>
      <c r="E312" s="187"/>
      <c r="F312" s="187"/>
      <c r="G312" s="187"/>
      <c r="H312" s="187"/>
    </row>
    <row r="313" spans="3:8" x14ac:dyDescent="0.3">
      <c r="C313" s="184"/>
      <c r="D313" s="187"/>
      <c r="E313" s="187"/>
      <c r="F313" s="187"/>
      <c r="G313" s="187"/>
      <c r="H313" s="187"/>
    </row>
    <row r="314" spans="3:8" x14ac:dyDescent="0.3">
      <c r="C314" s="184"/>
      <c r="D314" s="187"/>
      <c r="E314" s="187"/>
      <c r="F314" s="187"/>
      <c r="G314" s="187"/>
      <c r="H314" s="187"/>
    </row>
    <row r="315" spans="3:8" x14ac:dyDescent="0.3">
      <c r="C315" s="184"/>
      <c r="D315" s="187"/>
      <c r="E315" s="187"/>
      <c r="F315" s="187"/>
      <c r="G315" s="187"/>
      <c r="H315" s="187"/>
    </row>
    <row r="316" spans="3:8" x14ac:dyDescent="0.3">
      <c r="C316" s="184"/>
      <c r="D316" s="187"/>
      <c r="E316" s="187"/>
      <c r="F316" s="187"/>
      <c r="G316" s="187"/>
      <c r="H316" s="187"/>
    </row>
    <row r="317" spans="3:8" x14ac:dyDescent="0.3">
      <c r="C317" s="184"/>
      <c r="D317" s="187"/>
      <c r="E317" s="187"/>
      <c r="F317" s="187"/>
      <c r="G317" s="187"/>
      <c r="H317" s="187"/>
    </row>
    <row r="318" spans="3:8" x14ac:dyDescent="0.3">
      <c r="C318" s="184"/>
      <c r="D318" s="187"/>
      <c r="E318" s="187"/>
      <c r="F318" s="187"/>
      <c r="G318" s="187"/>
      <c r="H318" s="187"/>
    </row>
    <row r="319" spans="3:8" x14ac:dyDescent="0.3">
      <c r="C319" s="184"/>
      <c r="D319" s="187"/>
      <c r="E319" s="187"/>
      <c r="F319" s="187"/>
      <c r="G319" s="187"/>
      <c r="H319" s="187"/>
    </row>
    <row r="320" spans="3:8" x14ac:dyDescent="0.3">
      <c r="C320" s="184"/>
      <c r="D320" s="187"/>
      <c r="E320" s="187"/>
      <c r="F320" s="187"/>
      <c r="G320" s="187"/>
      <c r="H320" s="187"/>
    </row>
    <row r="321" spans="3:8" x14ac:dyDescent="0.3">
      <c r="C321" s="184"/>
      <c r="D321" s="187"/>
      <c r="E321" s="187"/>
      <c r="F321" s="187"/>
      <c r="G321" s="187"/>
      <c r="H321" s="187"/>
    </row>
    <row r="322" spans="3:8" x14ac:dyDescent="0.3">
      <c r="C322" s="184"/>
      <c r="D322" s="187"/>
      <c r="E322" s="187"/>
      <c r="F322" s="187"/>
      <c r="G322" s="187"/>
      <c r="H322" s="187"/>
    </row>
    <row r="323" spans="3:8" x14ac:dyDescent="0.3">
      <c r="C323" s="184"/>
      <c r="D323" s="187"/>
      <c r="E323" s="187"/>
      <c r="F323" s="187"/>
      <c r="G323" s="187"/>
      <c r="H323" s="187"/>
    </row>
  </sheetData>
  <pageMargins left="0.7" right="0.7" top="0.75" bottom="0.75" header="0.3" footer="0.3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V708"/>
  <sheetViews>
    <sheetView topLeftCell="A56" zoomScale="84" zoomScaleNormal="84" workbookViewId="0">
      <selection activeCell="I65" sqref="I65"/>
    </sheetView>
  </sheetViews>
  <sheetFormatPr defaultColWidth="8.6640625" defaultRowHeight="18" x14ac:dyDescent="0.35"/>
  <cols>
    <col min="1" max="1" width="16.5546875" style="92" bestFit="1" customWidth="1"/>
    <col min="2" max="2" width="8.6640625" style="92"/>
    <col min="3" max="3" width="14.44140625" style="92" customWidth="1"/>
    <col min="4" max="4" width="52.77734375" style="92" bestFit="1" customWidth="1"/>
    <col min="5" max="5" width="8.6640625" style="92"/>
    <col min="6" max="6" width="17.6640625" style="92" bestFit="1" customWidth="1"/>
    <col min="7" max="7" width="15.109375" style="92" bestFit="1" customWidth="1"/>
    <col min="8" max="8" width="17.6640625" style="92" customWidth="1"/>
    <col min="9" max="9" width="19.77734375" style="92" customWidth="1"/>
    <col min="10" max="10" width="21.44140625" style="92" bestFit="1" customWidth="1"/>
    <col min="11" max="11" width="23.44140625" style="92" customWidth="1"/>
    <col min="12" max="12" width="62.5546875" style="92" bestFit="1" customWidth="1"/>
    <col min="13" max="16384" width="8.6640625" style="92"/>
  </cols>
  <sheetData>
    <row r="1" spans="1:48" x14ac:dyDescent="0.35">
      <c r="A1" s="266" t="s">
        <v>73</v>
      </c>
      <c r="B1" s="266"/>
      <c r="C1" s="266"/>
      <c r="D1" s="266"/>
      <c r="E1" s="88"/>
      <c r="F1" s="88"/>
      <c r="G1" s="88"/>
      <c r="H1" s="89"/>
      <c r="I1" s="88"/>
      <c r="J1" s="89"/>
      <c r="K1" s="88"/>
      <c r="L1" s="88"/>
      <c r="M1" s="90"/>
      <c r="N1" s="88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88"/>
      <c r="AP1" s="88"/>
      <c r="AQ1" s="88"/>
      <c r="AR1" s="88"/>
      <c r="AS1" s="88"/>
      <c r="AT1" s="88"/>
      <c r="AU1" s="88"/>
      <c r="AV1" s="88"/>
    </row>
    <row r="2" spans="1:48" s="99" customFormat="1" x14ac:dyDescent="0.35">
      <c r="A2" s="93"/>
      <c r="B2" s="94" t="s">
        <v>27</v>
      </c>
      <c r="C2" s="95"/>
      <c r="D2" s="95"/>
      <c r="E2" s="95"/>
      <c r="F2" s="95"/>
      <c r="G2" s="95"/>
      <c r="H2" s="96" t="s">
        <v>28</v>
      </c>
      <c r="I2" s="97">
        <v>46112</v>
      </c>
      <c r="J2" s="95"/>
      <c r="K2" s="95"/>
      <c r="L2" s="93"/>
      <c r="M2" s="93"/>
      <c r="N2" s="95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5"/>
      <c r="AP2" s="95"/>
      <c r="AQ2" s="95"/>
      <c r="AR2" s="95"/>
      <c r="AS2" s="95"/>
      <c r="AT2" s="95"/>
      <c r="AU2" s="95"/>
      <c r="AV2" s="95"/>
    </row>
    <row r="3" spans="1:48" x14ac:dyDescent="0.35">
      <c r="A3" s="88"/>
      <c r="B3" s="88"/>
      <c r="C3" s="88"/>
      <c r="D3" s="88"/>
      <c r="E3" s="88"/>
      <c r="F3" s="88"/>
      <c r="G3" s="88"/>
      <c r="H3" s="89"/>
      <c r="I3" s="88"/>
      <c r="J3" s="89"/>
      <c r="K3" s="88"/>
      <c r="L3" s="88"/>
      <c r="M3" s="88"/>
      <c r="N3" s="88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88"/>
      <c r="AP3" s="88"/>
      <c r="AQ3" s="88"/>
      <c r="AR3" s="88"/>
      <c r="AS3" s="88"/>
      <c r="AT3" s="88"/>
      <c r="AU3" s="88"/>
      <c r="AV3" s="88"/>
    </row>
    <row r="4" spans="1:48" s="105" customFormat="1" x14ac:dyDescent="0.35">
      <c r="A4" s="100" t="s">
        <v>29</v>
      </c>
      <c r="B4" s="100"/>
      <c r="C4" s="101"/>
      <c r="D4" s="101"/>
      <c r="E4" s="101"/>
      <c r="F4" s="101" t="s">
        <v>30</v>
      </c>
      <c r="G4" s="101" t="s">
        <v>30</v>
      </c>
      <c r="H4" s="100" t="s">
        <v>267</v>
      </c>
      <c r="I4" s="101" t="s">
        <v>31</v>
      </c>
      <c r="J4" s="100" t="s">
        <v>61</v>
      </c>
      <c r="K4" s="102" t="s">
        <v>64</v>
      </c>
      <c r="L4" s="102" t="s">
        <v>62</v>
      </c>
      <c r="M4" s="103"/>
      <c r="N4" s="103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3"/>
      <c r="AP4" s="103"/>
      <c r="AQ4" s="103"/>
      <c r="AR4" s="103"/>
      <c r="AS4" s="103"/>
      <c r="AT4" s="103"/>
      <c r="AU4" s="103"/>
      <c r="AV4" s="103"/>
    </row>
    <row r="5" spans="1:48" x14ac:dyDescent="0.35">
      <c r="A5" s="106"/>
      <c r="B5" s="106"/>
      <c r="C5" s="107"/>
      <c r="D5" s="107"/>
      <c r="E5" s="107"/>
      <c r="F5" s="107"/>
      <c r="G5" s="107" t="s">
        <v>32</v>
      </c>
      <c r="H5" s="109" t="s">
        <v>33</v>
      </c>
      <c r="I5" s="107" t="s">
        <v>33</v>
      </c>
      <c r="J5" s="106"/>
      <c r="K5" s="88"/>
      <c r="L5" s="88"/>
      <c r="M5" s="88"/>
      <c r="N5" s="88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88"/>
      <c r="AP5" s="88"/>
      <c r="AQ5" s="88"/>
      <c r="AR5" s="88"/>
      <c r="AS5" s="88"/>
      <c r="AT5" s="88"/>
      <c r="AU5" s="88"/>
      <c r="AV5" s="88"/>
    </row>
    <row r="6" spans="1:48" x14ac:dyDescent="0.35">
      <c r="A6" s="108" t="s">
        <v>67</v>
      </c>
      <c r="B6" s="108"/>
      <c r="C6" s="108"/>
      <c r="D6" s="108"/>
      <c r="E6" s="108"/>
      <c r="F6" s="108" t="s">
        <v>68</v>
      </c>
      <c r="G6" s="108" t="s">
        <v>68</v>
      </c>
      <c r="H6" s="108" t="s">
        <v>68</v>
      </c>
      <c r="I6" s="108" t="s">
        <v>259</v>
      </c>
      <c r="J6" s="109" t="s">
        <v>269</v>
      </c>
      <c r="K6" s="110" t="s">
        <v>81</v>
      </c>
      <c r="L6" s="111"/>
      <c r="M6" s="88"/>
      <c r="N6" s="88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88"/>
      <c r="AP6" s="88"/>
      <c r="AQ6" s="88"/>
      <c r="AR6" s="88"/>
      <c r="AS6" s="88"/>
      <c r="AT6" s="88"/>
      <c r="AU6" s="88"/>
      <c r="AV6" s="88"/>
    </row>
    <row r="7" spans="1:48" s="105" customFormat="1" x14ac:dyDescent="0.35">
      <c r="A7" s="112" t="s">
        <v>2</v>
      </c>
      <c r="B7" s="113"/>
      <c r="C7" s="114" t="s">
        <v>10</v>
      </c>
      <c r="D7" s="112"/>
      <c r="E7" s="112"/>
      <c r="F7" s="112" t="s">
        <v>2</v>
      </c>
      <c r="G7" s="112"/>
      <c r="H7" s="113" t="s">
        <v>268</v>
      </c>
      <c r="I7" s="115" t="s">
        <v>2</v>
      </c>
      <c r="J7" s="113" t="s">
        <v>2</v>
      </c>
      <c r="K7" s="112" t="s">
        <v>2</v>
      </c>
      <c r="L7" s="114"/>
      <c r="M7" s="103"/>
      <c r="N7" s="103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3"/>
      <c r="AP7" s="103"/>
      <c r="AQ7" s="103"/>
      <c r="AR7" s="103"/>
      <c r="AS7" s="103"/>
      <c r="AT7" s="103"/>
      <c r="AU7" s="103"/>
      <c r="AV7" s="103"/>
    </row>
    <row r="8" spans="1:48" x14ac:dyDescent="0.35">
      <c r="A8" s="116"/>
      <c r="B8" s="117"/>
      <c r="C8" s="118" t="s">
        <v>82</v>
      </c>
      <c r="D8" s="116"/>
      <c r="E8" s="116"/>
      <c r="F8" s="116"/>
      <c r="G8" s="116"/>
      <c r="H8" s="117"/>
      <c r="I8" s="108"/>
      <c r="J8" s="117"/>
      <c r="K8" s="111"/>
      <c r="L8" s="111"/>
      <c r="M8" s="88"/>
      <c r="N8" s="88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88"/>
      <c r="AP8" s="88"/>
      <c r="AQ8" s="88"/>
      <c r="AR8" s="88"/>
      <c r="AS8" s="88"/>
      <c r="AT8" s="88"/>
      <c r="AU8" s="88"/>
      <c r="AV8" s="88"/>
    </row>
    <row r="9" spans="1:48" ht="36" x14ac:dyDescent="0.35">
      <c r="A9" s="119">
        <v>32289.040000000001</v>
      </c>
      <c r="B9" s="117"/>
      <c r="C9" s="116"/>
      <c r="D9" s="138" t="s">
        <v>330</v>
      </c>
      <c r="E9" s="116"/>
      <c r="F9" s="120">
        <v>33436</v>
      </c>
      <c r="G9" s="121">
        <f>F9-I9</f>
        <v>-603.29999999998836</v>
      </c>
      <c r="H9" s="253">
        <f>I9/F9</f>
        <v>1.0180434262471585</v>
      </c>
      <c r="I9" s="122">
        <f>'2025-2026 Expenditure'!H236</f>
        <v>34039.299999999988</v>
      </c>
      <c r="J9" s="120">
        <v>35000</v>
      </c>
      <c r="K9" s="123">
        <v>36000</v>
      </c>
      <c r="L9" s="111" t="s">
        <v>8</v>
      </c>
      <c r="M9" s="88"/>
      <c r="N9" s="124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88"/>
      <c r="AP9" s="88"/>
      <c r="AQ9" s="88"/>
      <c r="AR9" s="88"/>
      <c r="AS9" s="88"/>
      <c r="AT9" s="88"/>
      <c r="AU9" s="88"/>
      <c r="AV9" s="88"/>
    </row>
    <row r="10" spans="1:48" x14ac:dyDescent="0.35">
      <c r="A10" s="119"/>
      <c r="B10" s="117"/>
      <c r="C10" s="116"/>
      <c r="D10" s="125" t="s">
        <v>24</v>
      </c>
      <c r="E10" s="118"/>
      <c r="F10" s="126">
        <f>SUM(F9)</f>
        <v>33436</v>
      </c>
      <c r="G10" s="127"/>
      <c r="H10" s="253"/>
      <c r="I10" s="128">
        <f>SUM(I9)</f>
        <v>34039.299999999988</v>
      </c>
      <c r="J10" s="126"/>
      <c r="K10" s="213">
        <f>SUM(K9)</f>
        <v>36000</v>
      </c>
      <c r="L10" s="111"/>
      <c r="M10" s="88"/>
      <c r="N10" s="124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88"/>
      <c r="AP10" s="88"/>
      <c r="AQ10" s="88"/>
      <c r="AR10" s="88"/>
      <c r="AS10" s="88"/>
      <c r="AT10" s="88"/>
      <c r="AU10" s="88"/>
      <c r="AV10" s="88"/>
    </row>
    <row r="11" spans="1:48" x14ac:dyDescent="0.35">
      <c r="A11" s="119"/>
      <c r="B11" s="117"/>
      <c r="C11" s="118" t="s">
        <v>34</v>
      </c>
      <c r="D11" s="118"/>
      <c r="E11" s="116"/>
      <c r="F11" s="120"/>
      <c r="G11" s="121"/>
      <c r="H11" s="253"/>
      <c r="I11" s="122"/>
      <c r="J11" s="120"/>
      <c r="K11" s="129"/>
      <c r="L11" s="111"/>
      <c r="M11" s="88"/>
      <c r="N11" s="124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88"/>
      <c r="AP11" s="88"/>
      <c r="AQ11" s="88"/>
      <c r="AR11" s="88"/>
      <c r="AS11" s="88"/>
      <c r="AT11" s="88"/>
      <c r="AU11" s="88"/>
      <c r="AV11" s="88"/>
    </row>
    <row r="12" spans="1:48" x14ac:dyDescent="0.35">
      <c r="A12" s="119"/>
      <c r="B12" s="117"/>
      <c r="C12" s="116"/>
      <c r="D12" s="116" t="s">
        <v>15</v>
      </c>
      <c r="E12" s="116"/>
      <c r="F12" s="120">
        <v>1000</v>
      </c>
      <c r="G12" s="121">
        <f>F12-I12</f>
        <v>1000</v>
      </c>
      <c r="H12" s="253">
        <f t="shared" ref="H12:H42" si="0">I12/F12</f>
        <v>0</v>
      </c>
      <c r="I12" s="122"/>
      <c r="J12" s="120">
        <v>0</v>
      </c>
      <c r="K12" s="123">
        <v>300</v>
      </c>
      <c r="L12" s="111" t="s">
        <v>8</v>
      </c>
      <c r="M12" s="88"/>
      <c r="N12" s="124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88"/>
      <c r="AP12" s="88"/>
      <c r="AQ12" s="88"/>
      <c r="AR12" s="88"/>
      <c r="AS12" s="88"/>
      <c r="AT12" s="88"/>
      <c r="AU12" s="88"/>
      <c r="AV12" s="88"/>
    </row>
    <row r="13" spans="1:48" x14ac:dyDescent="0.35">
      <c r="A13" s="119">
        <v>205</v>
      </c>
      <c r="B13" s="117"/>
      <c r="C13" s="116"/>
      <c r="D13" s="116" t="s">
        <v>35</v>
      </c>
      <c r="E13" s="116"/>
      <c r="F13" s="120">
        <v>2500</v>
      </c>
      <c r="G13" s="121">
        <f>F13-I13</f>
        <v>2080</v>
      </c>
      <c r="H13" s="253">
        <f t="shared" si="0"/>
        <v>0.16800000000000001</v>
      </c>
      <c r="I13" s="122">
        <f>'2025-2026 Expenditure'!Y236</f>
        <v>420</v>
      </c>
      <c r="J13" s="120">
        <v>375</v>
      </c>
      <c r="K13" s="123">
        <v>1500</v>
      </c>
      <c r="L13" s="111" t="s">
        <v>8</v>
      </c>
      <c r="M13" s="88"/>
      <c r="N13" s="124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88"/>
      <c r="AP13" s="88"/>
      <c r="AQ13" s="88"/>
      <c r="AR13" s="88"/>
      <c r="AS13" s="88"/>
      <c r="AT13" s="88"/>
      <c r="AU13" s="88"/>
      <c r="AV13" s="88"/>
    </row>
    <row r="14" spans="1:48" x14ac:dyDescent="0.35">
      <c r="A14" s="119"/>
      <c r="B14" s="117"/>
      <c r="C14" s="116"/>
      <c r="D14" s="125" t="s">
        <v>24</v>
      </c>
      <c r="E14" s="118"/>
      <c r="F14" s="126">
        <f>SUM(F12:F13)</f>
        <v>3500</v>
      </c>
      <c r="G14" s="127"/>
      <c r="H14" s="253">
        <f t="shared" si="0"/>
        <v>0.12</v>
      </c>
      <c r="I14" s="128">
        <f>SUM(I12:I13)</f>
        <v>420</v>
      </c>
      <c r="J14" s="126"/>
      <c r="K14" s="213">
        <f>SUM(K12:K13)</f>
        <v>1800</v>
      </c>
      <c r="L14" s="111"/>
      <c r="M14" s="88"/>
      <c r="N14" s="124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88"/>
      <c r="AP14" s="88"/>
      <c r="AQ14" s="88"/>
      <c r="AR14" s="88"/>
      <c r="AS14" s="88"/>
      <c r="AT14" s="88"/>
      <c r="AU14" s="88"/>
      <c r="AV14" s="88"/>
    </row>
    <row r="15" spans="1:48" x14ac:dyDescent="0.35">
      <c r="A15" s="119"/>
      <c r="B15" s="117"/>
      <c r="C15" s="118" t="s">
        <v>36</v>
      </c>
      <c r="D15" s="116"/>
      <c r="E15" s="116"/>
      <c r="F15" s="120"/>
      <c r="G15" s="121"/>
      <c r="H15" s="253"/>
      <c r="I15" s="122"/>
      <c r="J15" s="120"/>
      <c r="K15" s="129"/>
      <c r="L15" s="111"/>
      <c r="M15" s="88"/>
      <c r="N15" s="124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88"/>
      <c r="AP15" s="88"/>
      <c r="AQ15" s="88"/>
      <c r="AR15" s="88"/>
      <c r="AS15" s="88"/>
      <c r="AT15" s="88"/>
      <c r="AU15" s="88"/>
      <c r="AV15" s="88"/>
    </row>
    <row r="16" spans="1:48" ht="36" x14ac:dyDescent="0.35">
      <c r="A16" s="119">
        <v>734.25</v>
      </c>
      <c r="B16" s="117"/>
      <c r="C16" s="116"/>
      <c r="D16" s="138" t="s">
        <v>86</v>
      </c>
      <c r="E16" s="116"/>
      <c r="F16" s="120">
        <v>1200</v>
      </c>
      <c r="G16" s="121">
        <f>F16-I16</f>
        <v>353.4899999999999</v>
      </c>
      <c r="H16" s="253">
        <f t="shared" si="0"/>
        <v>0.70542500000000008</v>
      </c>
      <c r="I16" s="122">
        <f>'2025-2026 Expenditure'!J236</f>
        <v>846.5100000000001</v>
      </c>
      <c r="J16" s="120">
        <v>700</v>
      </c>
      <c r="K16" s="123">
        <v>800</v>
      </c>
      <c r="L16" s="111" t="s">
        <v>8</v>
      </c>
      <c r="M16" s="88"/>
      <c r="N16" s="124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88"/>
      <c r="AP16" s="88"/>
      <c r="AQ16" s="88"/>
      <c r="AR16" s="88"/>
      <c r="AS16" s="88"/>
      <c r="AT16" s="88"/>
      <c r="AU16" s="88"/>
      <c r="AV16" s="88"/>
    </row>
    <row r="17" spans="1:48" x14ac:dyDescent="0.35">
      <c r="A17" s="119">
        <v>2919</v>
      </c>
      <c r="B17" s="117"/>
      <c r="C17" s="116"/>
      <c r="D17" s="116" t="s">
        <v>14</v>
      </c>
      <c r="E17" s="116"/>
      <c r="F17" s="120">
        <v>1500</v>
      </c>
      <c r="G17" s="121">
        <f t="shared" ref="G17:G21" si="1">F17-I17</f>
        <v>29.960000000000036</v>
      </c>
      <c r="H17" s="253">
        <f t="shared" si="0"/>
        <v>0.9800266666666666</v>
      </c>
      <c r="I17" s="122">
        <f>'2025-2026 Expenditure'!M236</f>
        <v>1470.04</v>
      </c>
      <c r="J17" s="120">
        <v>1470.04</v>
      </c>
      <c r="K17" s="123">
        <v>1600</v>
      </c>
      <c r="L17" s="111" t="s">
        <v>8</v>
      </c>
      <c r="M17" s="130"/>
      <c r="N17" s="124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88"/>
      <c r="AP17" s="88"/>
      <c r="AQ17" s="88"/>
      <c r="AR17" s="88"/>
      <c r="AS17" s="88"/>
      <c r="AT17" s="88"/>
      <c r="AU17" s="88"/>
      <c r="AV17" s="88"/>
    </row>
    <row r="18" spans="1:48" x14ac:dyDescent="0.35">
      <c r="A18" s="119"/>
      <c r="B18" s="117"/>
      <c r="C18" s="116"/>
      <c r="D18" s="116" t="s">
        <v>78</v>
      </c>
      <c r="E18" s="116"/>
      <c r="F18" s="120">
        <v>250</v>
      </c>
      <c r="G18" s="121">
        <f t="shared" si="1"/>
        <v>10</v>
      </c>
      <c r="H18" s="253">
        <f t="shared" si="0"/>
        <v>0.96</v>
      </c>
      <c r="I18" s="122">
        <f>'2025-2026 Expenditure'!N236</f>
        <v>240</v>
      </c>
      <c r="J18" s="120">
        <v>240</v>
      </c>
      <c r="K18" s="123">
        <v>250</v>
      </c>
      <c r="L18" s="111" t="s">
        <v>8</v>
      </c>
      <c r="M18" s="130"/>
      <c r="N18" s="124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88"/>
      <c r="AP18" s="88"/>
      <c r="AQ18" s="88"/>
      <c r="AR18" s="88"/>
      <c r="AS18" s="88"/>
      <c r="AT18" s="88"/>
      <c r="AU18" s="88"/>
      <c r="AV18" s="88"/>
    </row>
    <row r="19" spans="1:48" x14ac:dyDescent="0.35">
      <c r="A19" s="119"/>
      <c r="B19" s="117"/>
      <c r="C19" s="116"/>
      <c r="D19" s="116" t="s">
        <v>116</v>
      </c>
      <c r="E19" s="116"/>
      <c r="F19" s="120">
        <v>47</v>
      </c>
      <c r="G19" s="121">
        <f t="shared" si="1"/>
        <v>-47</v>
      </c>
      <c r="H19" s="253">
        <f t="shared" si="0"/>
        <v>2</v>
      </c>
      <c r="I19" s="122">
        <f>'2025-2026 Expenditure'!O236</f>
        <v>94</v>
      </c>
      <c r="J19" s="120">
        <v>94</v>
      </c>
      <c r="K19" s="123">
        <v>47</v>
      </c>
      <c r="L19" s="111" t="s">
        <v>8</v>
      </c>
      <c r="M19" s="130"/>
      <c r="N19" s="124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88"/>
      <c r="AP19" s="88"/>
      <c r="AQ19" s="88"/>
      <c r="AR19" s="88"/>
      <c r="AS19" s="88"/>
      <c r="AT19" s="88"/>
      <c r="AU19" s="88"/>
      <c r="AV19" s="88"/>
    </row>
    <row r="20" spans="1:48" x14ac:dyDescent="0.35">
      <c r="A20" s="119"/>
      <c r="B20" s="117"/>
      <c r="C20" s="116"/>
      <c r="D20" s="116" t="s">
        <v>83</v>
      </c>
      <c r="E20" s="116"/>
      <c r="F20" s="120">
        <v>1200</v>
      </c>
      <c r="G20" s="121">
        <f t="shared" si="1"/>
        <v>-282</v>
      </c>
      <c r="H20" s="253">
        <f t="shared" si="0"/>
        <v>1.2350000000000001</v>
      </c>
      <c r="I20" s="122">
        <f>'2025-2026 Expenditure'!P236</f>
        <v>1482</v>
      </c>
      <c r="J20" s="120">
        <v>2000</v>
      </c>
      <c r="K20" s="123">
        <v>2000</v>
      </c>
      <c r="L20" s="111" t="s">
        <v>8</v>
      </c>
      <c r="M20" s="130"/>
      <c r="N20" s="124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88"/>
      <c r="AP20" s="88"/>
      <c r="AQ20" s="88"/>
      <c r="AR20" s="88"/>
      <c r="AS20" s="88"/>
      <c r="AT20" s="88"/>
      <c r="AU20" s="88"/>
      <c r="AV20" s="88"/>
    </row>
    <row r="21" spans="1:48" x14ac:dyDescent="0.35">
      <c r="A21" s="119"/>
      <c r="B21" s="117"/>
      <c r="C21" s="116"/>
      <c r="D21" s="116" t="s">
        <v>115</v>
      </c>
      <c r="E21" s="116"/>
      <c r="F21" s="120">
        <v>102</v>
      </c>
      <c r="G21" s="121">
        <f t="shared" si="1"/>
        <v>0</v>
      </c>
      <c r="H21" s="253">
        <f t="shared" si="0"/>
        <v>1</v>
      </c>
      <c r="I21" s="122">
        <f>'2025-2026 Expenditure'!K236</f>
        <v>102</v>
      </c>
      <c r="J21" s="120">
        <v>102</v>
      </c>
      <c r="K21" s="123">
        <v>110</v>
      </c>
      <c r="L21" s="111" t="s">
        <v>8</v>
      </c>
      <c r="M21" s="130"/>
      <c r="N21" s="124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88"/>
      <c r="AP21" s="88"/>
      <c r="AQ21" s="88"/>
      <c r="AR21" s="88"/>
      <c r="AS21" s="88"/>
      <c r="AT21" s="88"/>
      <c r="AU21" s="88"/>
      <c r="AV21" s="88"/>
    </row>
    <row r="22" spans="1:48" x14ac:dyDescent="0.35">
      <c r="A22" s="119">
        <v>498.39</v>
      </c>
      <c r="B22" s="117"/>
      <c r="C22" s="116"/>
      <c r="D22" s="116" t="s">
        <v>7</v>
      </c>
      <c r="E22" s="116"/>
      <c r="F22" s="120">
        <v>600</v>
      </c>
      <c r="G22" s="121">
        <f t="shared" ref="G22:G31" si="2">F22-I22</f>
        <v>38.990000000000009</v>
      </c>
      <c r="H22" s="253">
        <f t="shared" si="0"/>
        <v>0.93501666666666661</v>
      </c>
      <c r="I22" s="122">
        <f>'2025-2026 Expenditure'!L236</f>
        <v>561.01</v>
      </c>
      <c r="J22" s="120">
        <v>561.01</v>
      </c>
      <c r="K22" s="123">
        <v>600</v>
      </c>
      <c r="L22" s="111" t="s">
        <v>8</v>
      </c>
      <c r="M22" s="130"/>
      <c r="N22" s="124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88"/>
      <c r="AP22" s="88"/>
      <c r="AQ22" s="88"/>
      <c r="AR22" s="88"/>
      <c r="AS22" s="88"/>
      <c r="AT22" s="88"/>
      <c r="AU22" s="88"/>
      <c r="AV22" s="88"/>
    </row>
    <row r="23" spans="1:48" x14ac:dyDescent="0.35">
      <c r="A23" s="119"/>
      <c r="B23" s="117"/>
      <c r="C23" s="116"/>
      <c r="D23" s="116" t="s">
        <v>270</v>
      </c>
      <c r="E23" s="116"/>
      <c r="F23" s="120">
        <v>2000</v>
      </c>
      <c r="G23" s="121">
        <f t="shared" si="2"/>
        <v>-4540</v>
      </c>
      <c r="H23" s="253">
        <f t="shared" si="0"/>
        <v>3.27</v>
      </c>
      <c r="I23" s="122">
        <f>'2025-2026 Expenditure'!V236</f>
        <v>6540</v>
      </c>
      <c r="J23" s="120">
        <v>6028</v>
      </c>
      <c r="K23" s="123">
        <v>4800</v>
      </c>
      <c r="L23" s="111" t="s">
        <v>8</v>
      </c>
      <c r="M23" s="88"/>
      <c r="N23" s="124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88"/>
      <c r="AP23" s="88"/>
      <c r="AQ23" s="88"/>
      <c r="AR23" s="88"/>
      <c r="AS23" s="88"/>
      <c r="AT23" s="88"/>
      <c r="AU23" s="88"/>
      <c r="AV23" s="88"/>
    </row>
    <row r="24" spans="1:48" x14ac:dyDescent="0.35">
      <c r="A24" s="119"/>
      <c r="B24" s="117"/>
      <c r="C24" s="116"/>
      <c r="D24" s="116" t="s">
        <v>297</v>
      </c>
      <c r="E24" s="116"/>
      <c r="F24" s="120">
        <v>360</v>
      </c>
      <c r="G24" s="121">
        <f t="shared" si="2"/>
        <v>-1030</v>
      </c>
      <c r="H24" s="253">
        <f t="shared" si="0"/>
        <v>3.8611111111111112</v>
      </c>
      <c r="I24" s="122">
        <f>'2025-2026 Expenditure'!AA236</f>
        <v>1390</v>
      </c>
      <c r="J24" s="120">
        <v>1330</v>
      </c>
      <c r="K24" s="123">
        <v>500</v>
      </c>
      <c r="L24" s="111" t="s">
        <v>8</v>
      </c>
      <c r="M24" s="88"/>
      <c r="N24" s="124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88"/>
      <c r="AP24" s="88"/>
      <c r="AQ24" s="88"/>
      <c r="AR24" s="88"/>
      <c r="AS24" s="88"/>
      <c r="AT24" s="88"/>
      <c r="AU24" s="88"/>
      <c r="AV24" s="88"/>
    </row>
    <row r="25" spans="1:48" x14ac:dyDescent="0.35">
      <c r="A25" s="119"/>
      <c r="B25" s="117"/>
      <c r="C25" s="116"/>
      <c r="D25" s="116" t="s">
        <v>59</v>
      </c>
      <c r="E25" s="116"/>
      <c r="F25" s="120">
        <v>250</v>
      </c>
      <c r="G25" s="121">
        <f t="shared" si="2"/>
        <v>250</v>
      </c>
      <c r="H25" s="253">
        <f t="shared" si="0"/>
        <v>0</v>
      </c>
      <c r="I25" s="122"/>
      <c r="J25" s="120"/>
      <c r="K25" s="123"/>
      <c r="L25" s="111" t="s">
        <v>164</v>
      </c>
      <c r="M25" s="88"/>
      <c r="N25" s="124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88"/>
      <c r="AP25" s="88"/>
      <c r="AQ25" s="88"/>
      <c r="AR25" s="88"/>
      <c r="AS25" s="88"/>
      <c r="AT25" s="88"/>
      <c r="AU25" s="88"/>
      <c r="AV25" s="88"/>
    </row>
    <row r="26" spans="1:48" x14ac:dyDescent="0.35">
      <c r="A26" s="119"/>
      <c r="B26" s="117"/>
      <c r="C26" s="116"/>
      <c r="D26" s="116" t="s">
        <v>271</v>
      </c>
      <c r="E26" s="116"/>
      <c r="F26" s="120">
        <v>170</v>
      </c>
      <c r="G26" s="121">
        <f t="shared" si="2"/>
        <v>-77.050000000000011</v>
      </c>
      <c r="H26" s="253">
        <f t="shared" si="0"/>
        <v>1.4532352941176472</v>
      </c>
      <c r="I26" s="122">
        <f>'2025-2026 Expenditure'!Z236</f>
        <v>247.05</v>
      </c>
      <c r="J26" s="120">
        <v>400</v>
      </c>
      <c r="K26" s="123">
        <v>450</v>
      </c>
      <c r="L26" s="111" t="s">
        <v>8</v>
      </c>
      <c r="M26" s="88"/>
      <c r="N26" s="124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88"/>
      <c r="AP26" s="88"/>
      <c r="AQ26" s="88"/>
      <c r="AR26" s="88"/>
      <c r="AS26" s="88"/>
      <c r="AT26" s="88"/>
      <c r="AU26" s="88"/>
      <c r="AV26" s="88"/>
    </row>
    <row r="27" spans="1:48" x14ac:dyDescent="0.35">
      <c r="A27" s="119"/>
      <c r="B27" s="117"/>
      <c r="C27" s="116"/>
      <c r="D27" s="116" t="s">
        <v>298</v>
      </c>
      <c r="E27" s="116"/>
      <c r="F27" s="120">
        <v>150</v>
      </c>
      <c r="G27" s="121">
        <f t="shared" si="2"/>
        <v>53.660000000000011</v>
      </c>
      <c r="H27" s="253">
        <f t="shared" si="0"/>
        <v>0.64226666666666654</v>
      </c>
      <c r="I27" s="122">
        <f>'2025-2026 Expenditure'!AH236</f>
        <v>96.339999999999989</v>
      </c>
      <c r="J27" s="120">
        <v>100</v>
      </c>
      <c r="K27" s="123">
        <v>150</v>
      </c>
      <c r="L27" s="111" t="s">
        <v>8</v>
      </c>
      <c r="M27" s="88"/>
      <c r="N27" s="124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88"/>
      <c r="AP27" s="88"/>
      <c r="AQ27" s="88"/>
      <c r="AR27" s="88"/>
      <c r="AS27" s="88"/>
      <c r="AT27" s="88"/>
      <c r="AU27" s="88"/>
      <c r="AV27" s="88"/>
    </row>
    <row r="28" spans="1:48" x14ac:dyDescent="0.35">
      <c r="A28" s="119"/>
      <c r="B28" s="117"/>
      <c r="C28" s="116"/>
      <c r="D28" s="116" t="s">
        <v>299</v>
      </c>
      <c r="E28" s="116"/>
      <c r="F28" s="120">
        <v>1000</v>
      </c>
      <c r="G28" s="121">
        <f t="shared" si="2"/>
        <v>937.45</v>
      </c>
      <c r="H28" s="253">
        <f t="shared" si="0"/>
        <v>6.2550000000000008E-2</v>
      </c>
      <c r="I28" s="122">
        <f>'2025-2026 Expenditure'!I236</f>
        <v>62.550000000000004</v>
      </c>
      <c r="J28" s="120">
        <v>50</v>
      </c>
      <c r="K28" s="123">
        <v>500</v>
      </c>
      <c r="L28" s="111" t="s">
        <v>8</v>
      </c>
      <c r="M28" s="88"/>
      <c r="N28" s="124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88"/>
      <c r="AP28" s="88"/>
      <c r="AQ28" s="88"/>
      <c r="AR28" s="88"/>
      <c r="AS28" s="88"/>
      <c r="AT28" s="88"/>
      <c r="AU28" s="88"/>
      <c r="AV28" s="88"/>
    </row>
    <row r="29" spans="1:48" x14ac:dyDescent="0.35">
      <c r="A29" s="119"/>
      <c r="B29" s="117"/>
      <c r="C29" s="116"/>
      <c r="D29" s="116" t="s">
        <v>300</v>
      </c>
      <c r="E29" s="116"/>
      <c r="F29" s="120">
        <v>1000</v>
      </c>
      <c r="G29" s="121">
        <f t="shared" si="2"/>
        <v>1000</v>
      </c>
      <c r="H29" s="253">
        <f t="shared" si="0"/>
        <v>0</v>
      </c>
      <c r="I29" s="122"/>
      <c r="J29" s="120"/>
      <c r="K29" s="123">
        <v>1000</v>
      </c>
      <c r="L29" s="111" t="s">
        <v>312</v>
      </c>
      <c r="M29" s="88"/>
      <c r="N29" s="124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88"/>
      <c r="AP29" s="88"/>
      <c r="AQ29" s="88"/>
      <c r="AR29" s="88"/>
      <c r="AS29" s="88"/>
      <c r="AT29" s="88"/>
      <c r="AU29" s="88"/>
      <c r="AV29" s="88"/>
    </row>
    <row r="30" spans="1:48" x14ac:dyDescent="0.35">
      <c r="A30" s="119"/>
      <c r="B30" s="117"/>
      <c r="C30" s="116"/>
      <c r="D30" s="116" t="s">
        <v>310</v>
      </c>
      <c r="E30" s="116"/>
      <c r="F30" s="120">
        <v>500</v>
      </c>
      <c r="G30" s="121">
        <f t="shared" si="2"/>
        <v>-227</v>
      </c>
      <c r="H30" s="253">
        <f t="shared" si="0"/>
        <v>1.454</v>
      </c>
      <c r="I30" s="122">
        <f>'2025-2026 Expenditure'!AB236</f>
        <v>727</v>
      </c>
      <c r="J30" s="120">
        <v>518</v>
      </c>
      <c r="K30" s="123">
        <v>600</v>
      </c>
      <c r="L30" s="111" t="s">
        <v>311</v>
      </c>
      <c r="M30" s="88"/>
      <c r="N30" s="124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88"/>
      <c r="AP30" s="88"/>
      <c r="AQ30" s="88"/>
      <c r="AR30" s="88"/>
      <c r="AS30" s="88"/>
      <c r="AT30" s="88"/>
      <c r="AU30" s="88"/>
      <c r="AV30" s="88"/>
    </row>
    <row r="31" spans="1:48" x14ac:dyDescent="0.35">
      <c r="A31" s="119">
        <v>6000</v>
      </c>
      <c r="B31" s="117"/>
      <c r="C31" s="116"/>
      <c r="D31" s="116" t="s">
        <v>168</v>
      </c>
      <c r="E31" s="116"/>
      <c r="F31" s="120">
        <v>500</v>
      </c>
      <c r="G31" s="121">
        <f t="shared" si="2"/>
        <v>500</v>
      </c>
      <c r="H31" s="253"/>
      <c r="I31" s="122"/>
      <c r="J31" s="120"/>
      <c r="K31" s="123" t="s">
        <v>307</v>
      </c>
      <c r="L31" s="111"/>
      <c r="M31" s="88"/>
      <c r="N31" s="124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88"/>
      <c r="AP31" s="88"/>
      <c r="AQ31" s="88"/>
      <c r="AR31" s="88"/>
      <c r="AS31" s="88"/>
      <c r="AT31" s="88"/>
      <c r="AU31" s="88"/>
      <c r="AV31" s="88"/>
    </row>
    <row r="32" spans="1:48" x14ac:dyDescent="0.35">
      <c r="A32" s="119"/>
      <c r="B32" s="131"/>
      <c r="C32" s="132"/>
      <c r="D32" s="125" t="s">
        <v>24</v>
      </c>
      <c r="E32" s="125"/>
      <c r="F32" s="133">
        <f>SUM(F16:F31)</f>
        <v>10829</v>
      </c>
      <c r="G32" s="127"/>
      <c r="H32" s="253"/>
      <c r="I32" s="128">
        <f>SUM(I16:I31)</f>
        <v>13858.5</v>
      </c>
      <c r="J32" s="126"/>
      <c r="K32" s="214">
        <f>SUM(K16:K31)</f>
        <v>13407</v>
      </c>
      <c r="L32" s="134"/>
      <c r="M32" s="90"/>
      <c r="N32" s="135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  <c r="AM32" s="136"/>
      <c r="AN32" s="136"/>
      <c r="AO32" s="90"/>
      <c r="AP32" s="90"/>
      <c r="AQ32" s="90"/>
      <c r="AR32" s="90"/>
      <c r="AS32" s="90"/>
      <c r="AT32" s="90"/>
      <c r="AU32" s="90"/>
      <c r="AV32" s="90"/>
    </row>
    <row r="33" spans="1:48" x14ac:dyDescent="0.35">
      <c r="A33" s="119"/>
      <c r="B33" s="117"/>
      <c r="C33" s="116"/>
      <c r="D33" s="116"/>
      <c r="E33" s="116"/>
      <c r="F33" s="120"/>
      <c r="G33" s="121"/>
      <c r="H33" s="253"/>
      <c r="I33" s="122"/>
      <c r="J33" s="120"/>
      <c r="K33" s="123"/>
      <c r="L33" s="111"/>
      <c r="M33" s="88"/>
      <c r="N33" s="124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88"/>
      <c r="AP33" s="88"/>
      <c r="AQ33" s="88"/>
      <c r="AR33" s="88"/>
      <c r="AS33" s="88"/>
      <c r="AT33" s="88"/>
      <c r="AU33" s="88"/>
      <c r="AV33" s="88"/>
    </row>
    <row r="34" spans="1:48" x14ac:dyDescent="0.35">
      <c r="A34" s="119"/>
      <c r="B34" s="117"/>
      <c r="C34" s="118" t="s">
        <v>37</v>
      </c>
      <c r="D34" s="116"/>
      <c r="E34" s="116"/>
      <c r="F34" s="120"/>
      <c r="G34" s="121"/>
      <c r="H34" s="253"/>
      <c r="I34" s="122"/>
      <c r="J34" s="120"/>
      <c r="K34" s="123"/>
      <c r="L34" s="111"/>
      <c r="M34" s="88"/>
      <c r="N34" s="124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88"/>
      <c r="AP34" s="88"/>
      <c r="AQ34" s="88"/>
      <c r="AR34" s="88"/>
      <c r="AS34" s="88"/>
      <c r="AT34" s="88"/>
      <c r="AU34" s="88"/>
      <c r="AV34" s="88"/>
    </row>
    <row r="35" spans="1:48" x14ac:dyDescent="0.35">
      <c r="A35" s="119">
        <v>60882.58</v>
      </c>
      <c r="B35" s="117"/>
      <c r="C35" s="116"/>
      <c r="D35" s="116" t="s">
        <v>85</v>
      </c>
      <c r="E35" s="116"/>
      <c r="F35" s="120">
        <v>67337</v>
      </c>
      <c r="G35" s="121">
        <f>F35-I35</f>
        <v>3524.6999999999898</v>
      </c>
      <c r="H35" s="253">
        <f t="shared" si="0"/>
        <v>0.9476558207226341</v>
      </c>
      <c r="I35" s="122">
        <f>'2025-2026 Expenditure'!Q236</f>
        <v>63812.30000000001</v>
      </c>
      <c r="J35" s="120">
        <v>69150</v>
      </c>
      <c r="K35" s="123">
        <v>69500</v>
      </c>
      <c r="L35" s="111" t="s">
        <v>8</v>
      </c>
      <c r="M35" s="88"/>
      <c r="N35" s="124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88"/>
      <c r="AP35" s="88"/>
      <c r="AQ35" s="88"/>
      <c r="AR35" s="88"/>
      <c r="AS35" s="88"/>
      <c r="AT35" s="88"/>
      <c r="AU35" s="88"/>
      <c r="AV35" s="88"/>
    </row>
    <row r="36" spans="1:48" x14ac:dyDescent="0.35">
      <c r="A36" s="119">
        <v>800</v>
      </c>
      <c r="B36" s="117"/>
      <c r="C36" s="116"/>
      <c r="D36" s="116" t="s">
        <v>304</v>
      </c>
      <c r="E36" s="116"/>
      <c r="F36" s="120">
        <v>250</v>
      </c>
      <c r="G36" s="121">
        <f t="shared" ref="G36:G42" si="3">F36-I36</f>
        <v>250</v>
      </c>
      <c r="H36" s="253"/>
      <c r="I36" s="122"/>
      <c r="J36" s="120"/>
      <c r="K36" s="123">
        <v>500</v>
      </c>
      <c r="L36" s="111" t="s">
        <v>8</v>
      </c>
      <c r="M36" s="88"/>
      <c r="N36" s="124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88"/>
      <c r="AP36" s="88"/>
      <c r="AQ36" s="88"/>
      <c r="AR36" s="88"/>
      <c r="AS36" s="88"/>
      <c r="AT36" s="88"/>
      <c r="AU36" s="88"/>
      <c r="AV36" s="88"/>
    </row>
    <row r="37" spans="1:48" x14ac:dyDescent="0.35">
      <c r="A37" s="119">
        <v>200</v>
      </c>
      <c r="B37" s="117"/>
      <c r="C37" s="116"/>
      <c r="D37" s="116" t="s">
        <v>144</v>
      </c>
      <c r="E37" s="116"/>
      <c r="F37" s="120"/>
      <c r="G37" s="121">
        <f t="shared" si="3"/>
        <v>-475</v>
      </c>
      <c r="H37" s="253"/>
      <c r="I37" s="122">
        <f>'2025-2026 Expenditure'!S236</f>
        <v>475</v>
      </c>
      <c r="J37" s="120">
        <v>400</v>
      </c>
      <c r="K37" s="123"/>
      <c r="L37" s="111" t="s">
        <v>272</v>
      </c>
      <c r="M37" s="88"/>
      <c r="N37" s="124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88"/>
      <c r="AP37" s="88"/>
      <c r="AQ37" s="88"/>
      <c r="AR37" s="88"/>
      <c r="AS37" s="88"/>
      <c r="AT37" s="88"/>
      <c r="AU37" s="88"/>
      <c r="AV37" s="88"/>
    </row>
    <row r="38" spans="1:48" x14ac:dyDescent="0.35">
      <c r="A38" s="119">
        <v>976.74</v>
      </c>
      <c r="B38" s="117"/>
      <c r="C38" s="116"/>
      <c r="D38" s="116" t="s">
        <v>308</v>
      </c>
      <c r="E38" s="116"/>
      <c r="F38" s="120">
        <v>100</v>
      </c>
      <c r="G38" s="121">
        <f t="shared" si="3"/>
        <v>-3644.1599999999994</v>
      </c>
      <c r="H38" s="253">
        <f t="shared" si="0"/>
        <v>37.441599999999994</v>
      </c>
      <c r="I38" s="122">
        <f>'2025-2026 Expenditure'!T236</f>
        <v>3744.1599999999994</v>
      </c>
      <c r="J38" s="120">
        <v>3000</v>
      </c>
      <c r="K38" s="123">
        <v>2000</v>
      </c>
      <c r="L38" s="111" t="s">
        <v>8</v>
      </c>
      <c r="M38" s="88"/>
      <c r="N38" s="124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88"/>
      <c r="AP38" s="88"/>
      <c r="AQ38" s="88"/>
      <c r="AR38" s="88"/>
      <c r="AS38" s="88"/>
      <c r="AT38" s="88"/>
      <c r="AU38" s="88"/>
      <c r="AV38" s="88"/>
    </row>
    <row r="39" spans="1:48" x14ac:dyDescent="0.35">
      <c r="A39" s="119">
        <v>1736</v>
      </c>
      <c r="B39" s="117"/>
      <c r="C39" s="116"/>
      <c r="D39" s="116" t="s">
        <v>166</v>
      </c>
      <c r="E39" s="116"/>
      <c r="F39" s="120"/>
      <c r="G39" s="121">
        <f t="shared" si="3"/>
        <v>-1260</v>
      </c>
      <c r="H39" s="253"/>
      <c r="I39" s="122">
        <f>'2025-2026 Expenditure'!U236</f>
        <v>1260</v>
      </c>
      <c r="J39" s="120">
        <v>1150</v>
      </c>
      <c r="K39" s="123">
        <v>1150</v>
      </c>
      <c r="L39" s="111" t="s">
        <v>104</v>
      </c>
      <c r="M39" s="88"/>
      <c r="N39" s="124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88"/>
      <c r="AP39" s="88"/>
      <c r="AQ39" s="88"/>
      <c r="AR39" s="88"/>
      <c r="AS39" s="88"/>
      <c r="AT39" s="88"/>
      <c r="AU39" s="88"/>
      <c r="AV39" s="88"/>
    </row>
    <row r="40" spans="1:48" x14ac:dyDescent="0.35">
      <c r="A40" s="119">
        <v>971.26</v>
      </c>
      <c r="B40" s="117"/>
      <c r="C40" s="116"/>
      <c r="D40" s="116" t="s">
        <v>331</v>
      </c>
      <c r="E40" s="116"/>
      <c r="F40" s="120">
        <v>0</v>
      </c>
      <c r="G40" s="121">
        <f t="shared" si="3"/>
        <v>0</v>
      </c>
      <c r="H40" s="253"/>
      <c r="I40" s="122"/>
      <c r="J40" s="120"/>
      <c r="K40" s="123">
        <v>250</v>
      </c>
      <c r="L40" s="111" t="s">
        <v>8</v>
      </c>
      <c r="M40" s="88"/>
      <c r="N40" s="124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88"/>
      <c r="AP40" s="88"/>
      <c r="AQ40" s="88"/>
      <c r="AR40" s="88"/>
      <c r="AS40" s="88"/>
      <c r="AT40" s="88"/>
      <c r="AU40" s="88"/>
      <c r="AV40" s="88"/>
    </row>
    <row r="41" spans="1:48" x14ac:dyDescent="0.35">
      <c r="A41" s="119"/>
      <c r="B41" s="117"/>
      <c r="C41" s="116"/>
      <c r="D41" s="116" t="s">
        <v>303</v>
      </c>
      <c r="E41" s="116"/>
      <c r="F41" s="120">
        <v>0</v>
      </c>
      <c r="G41" s="121">
        <f t="shared" si="3"/>
        <v>0</v>
      </c>
      <c r="H41" s="253"/>
      <c r="I41" s="122"/>
      <c r="J41" s="120"/>
      <c r="K41" s="123">
        <v>1000</v>
      </c>
      <c r="L41" s="111" t="s">
        <v>8</v>
      </c>
      <c r="M41" s="88"/>
      <c r="N41" s="124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88"/>
      <c r="AP41" s="88"/>
      <c r="AQ41" s="88"/>
      <c r="AR41" s="88"/>
      <c r="AS41" s="88"/>
      <c r="AT41" s="88"/>
      <c r="AU41" s="88"/>
      <c r="AV41" s="88"/>
    </row>
    <row r="42" spans="1:48" x14ac:dyDescent="0.35">
      <c r="A42" s="119">
        <v>2678.62</v>
      </c>
      <c r="B42" s="117"/>
      <c r="C42" s="116"/>
      <c r="D42" s="116" t="s">
        <v>193</v>
      </c>
      <c r="E42" s="116"/>
      <c r="F42" s="120">
        <v>3500</v>
      </c>
      <c r="G42" s="121">
        <f t="shared" si="3"/>
        <v>1436.5</v>
      </c>
      <c r="H42" s="253">
        <f t="shared" si="0"/>
        <v>0.58957142857142852</v>
      </c>
      <c r="I42" s="122">
        <f>'2025-2026 Expenditure'!AG236</f>
        <v>2063.5</v>
      </c>
      <c r="J42" s="120">
        <v>2063.5</v>
      </c>
      <c r="K42" s="123">
        <v>3500</v>
      </c>
      <c r="L42" s="148" t="s">
        <v>273</v>
      </c>
      <c r="M42" s="88"/>
      <c r="N42" s="124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88"/>
      <c r="AP42" s="88"/>
      <c r="AQ42" s="88"/>
      <c r="AR42" s="88"/>
      <c r="AS42" s="88"/>
      <c r="AT42" s="88"/>
      <c r="AU42" s="88"/>
      <c r="AV42" s="88"/>
    </row>
    <row r="43" spans="1:48" x14ac:dyDescent="0.35">
      <c r="A43" s="119"/>
      <c r="B43" s="117"/>
      <c r="C43" s="116"/>
      <c r="D43" s="125" t="s">
        <v>24</v>
      </c>
      <c r="E43" s="118"/>
      <c r="F43" s="126">
        <f>SUM(F35:F42)</f>
        <v>71187</v>
      </c>
      <c r="G43" s="127"/>
      <c r="H43" s="253"/>
      <c r="I43" s="128">
        <f>SUM(I35:I42)</f>
        <v>71354.960000000006</v>
      </c>
      <c r="J43" s="126"/>
      <c r="K43" s="213">
        <f>SUM(K35:K42)</f>
        <v>77900</v>
      </c>
      <c r="L43" s="111"/>
      <c r="M43" s="88"/>
      <c r="N43" s="124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88"/>
      <c r="AP43" s="88"/>
      <c r="AQ43" s="88"/>
      <c r="AR43" s="88"/>
      <c r="AS43" s="88"/>
      <c r="AT43" s="88"/>
      <c r="AU43" s="88"/>
      <c r="AV43" s="88"/>
    </row>
    <row r="44" spans="1:48" x14ac:dyDescent="0.35">
      <c r="A44" s="119"/>
      <c r="B44" s="117"/>
      <c r="C44" s="118" t="s">
        <v>38</v>
      </c>
      <c r="D44" s="116"/>
      <c r="E44" s="116"/>
      <c r="F44" s="120"/>
      <c r="G44" s="121"/>
      <c r="H44" s="253"/>
      <c r="I44" s="122"/>
      <c r="J44" s="120"/>
      <c r="K44" s="123"/>
      <c r="L44" s="111"/>
      <c r="M44" s="88"/>
      <c r="N44" s="124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88"/>
      <c r="AP44" s="88"/>
      <c r="AQ44" s="88"/>
      <c r="AR44" s="88"/>
      <c r="AS44" s="88"/>
      <c r="AT44" s="88"/>
      <c r="AU44" s="88"/>
      <c r="AV44" s="88"/>
    </row>
    <row r="45" spans="1:48" x14ac:dyDescent="0.35">
      <c r="A45" s="119">
        <v>971.26</v>
      </c>
      <c r="B45" s="117"/>
      <c r="C45" s="116"/>
      <c r="D45" s="116" t="s">
        <v>332</v>
      </c>
      <c r="E45" s="116"/>
      <c r="F45" s="120"/>
      <c r="G45" s="121"/>
      <c r="H45" s="253"/>
      <c r="I45" s="122"/>
      <c r="J45" s="120"/>
      <c r="K45" s="123">
        <v>1000</v>
      </c>
      <c r="L45" s="148" t="s">
        <v>26</v>
      </c>
      <c r="M45" s="88"/>
      <c r="N45" s="124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88"/>
      <c r="AP45" s="88"/>
      <c r="AQ45" s="88"/>
      <c r="AR45" s="88"/>
      <c r="AS45" s="88"/>
      <c r="AT45" s="88"/>
      <c r="AU45" s="88"/>
      <c r="AV45" s="88"/>
    </row>
    <row r="46" spans="1:48" x14ac:dyDescent="0.35">
      <c r="A46" s="119"/>
      <c r="B46" s="117"/>
      <c r="C46" s="116"/>
      <c r="D46" s="116" t="s">
        <v>309</v>
      </c>
      <c r="E46" s="116"/>
      <c r="F46" s="120"/>
      <c r="G46" s="121"/>
      <c r="H46" s="253"/>
      <c r="I46" s="122"/>
      <c r="J46" s="120"/>
      <c r="K46" s="123">
        <v>850</v>
      </c>
      <c r="L46" s="148" t="s">
        <v>26</v>
      </c>
      <c r="M46" s="88"/>
      <c r="N46" s="124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88"/>
      <c r="AP46" s="88"/>
      <c r="AQ46" s="88"/>
      <c r="AR46" s="88"/>
      <c r="AS46" s="88"/>
      <c r="AT46" s="88"/>
      <c r="AU46" s="88"/>
      <c r="AV46" s="88"/>
    </row>
    <row r="47" spans="1:48" x14ac:dyDescent="0.35">
      <c r="A47" s="119">
        <v>9556.2999999999993</v>
      </c>
      <c r="B47" s="117"/>
      <c r="C47" s="116"/>
      <c r="D47" s="116" t="s">
        <v>329</v>
      </c>
      <c r="E47" s="116"/>
      <c r="F47" s="120"/>
      <c r="G47" s="121"/>
      <c r="H47" s="253"/>
      <c r="I47" s="122"/>
      <c r="J47" s="120"/>
      <c r="K47" s="123">
        <v>2400</v>
      </c>
      <c r="L47" s="111" t="s">
        <v>313</v>
      </c>
      <c r="M47" s="88"/>
      <c r="N47" s="124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88"/>
      <c r="AP47" s="88"/>
      <c r="AQ47" s="88"/>
      <c r="AR47" s="88"/>
      <c r="AS47" s="88"/>
      <c r="AT47" s="88"/>
      <c r="AU47" s="88"/>
      <c r="AV47" s="88"/>
    </row>
    <row r="48" spans="1:48" x14ac:dyDescent="0.35">
      <c r="A48" s="119">
        <v>2250</v>
      </c>
      <c r="B48" s="117"/>
      <c r="C48" s="116"/>
      <c r="D48" s="116" t="s">
        <v>167</v>
      </c>
      <c r="E48" s="116"/>
      <c r="F48" s="120"/>
      <c r="G48" s="121"/>
      <c r="H48" s="253"/>
      <c r="I48" s="122"/>
      <c r="J48" s="120"/>
      <c r="K48" s="123"/>
      <c r="L48" s="111"/>
      <c r="M48" s="88"/>
      <c r="N48" s="124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88"/>
      <c r="AP48" s="88"/>
      <c r="AQ48" s="88"/>
      <c r="AR48" s="88"/>
      <c r="AS48" s="88"/>
      <c r="AT48" s="88"/>
      <c r="AU48" s="88"/>
      <c r="AV48" s="88"/>
    </row>
    <row r="49" spans="1:48" x14ac:dyDescent="0.35">
      <c r="A49" s="119"/>
      <c r="B49" s="117"/>
      <c r="C49" s="116"/>
      <c r="D49" s="116" t="s">
        <v>306</v>
      </c>
      <c r="E49" s="116"/>
      <c r="F49" s="120"/>
      <c r="G49" s="121"/>
      <c r="H49" s="253"/>
      <c r="I49" s="122"/>
      <c r="J49" s="120"/>
      <c r="K49" s="213"/>
      <c r="L49" s="111"/>
      <c r="M49" s="88"/>
      <c r="N49" s="124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88"/>
      <c r="AP49" s="88"/>
      <c r="AQ49" s="88"/>
      <c r="AR49" s="88"/>
      <c r="AS49" s="88"/>
      <c r="AT49" s="88"/>
      <c r="AU49" s="88"/>
      <c r="AV49" s="88"/>
    </row>
    <row r="50" spans="1:48" x14ac:dyDescent="0.35">
      <c r="A50" s="119"/>
      <c r="B50" s="117"/>
      <c r="C50" s="116"/>
      <c r="D50" s="116" t="s">
        <v>26</v>
      </c>
      <c r="E50" s="116"/>
      <c r="F50" s="120"/>
      <c r="G50" s="121"/>
      <c r="H50" s="253"/>
      <c r="I50" s="122">
        <f>'2025-2026 Expenditure'!W236</f>
        <v>990</v>
      </c>
      <c r="J50" s="120"/>
      <c r="K50" s="213"/>
      <c r="L50" s="111"/>
      <c r="M50" s="88"/>
      <c r="N50" s="124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88"/>
      <c r="AP50" s="88"/>
      <c r="AQ50" s="88"/>
      <c r="AR50" s="88"/>
      <c r="AS50" s="88"/>
      <c r="AT50" s="88"/>
      <c r="AU50" s="88"/>
      <c r="AV50" s="88"/>
    </row>
    <row r="51" spans="1:48" x14ac:dyDescent="0.35">
      <c r="A51" s="119"/>
      <c r="B51" s="117"/>
      <c r="C51" s="116"/>
      <c r="D51" s="125" t="s">
        <v>24</v>
      </c>
      <c r="E51" s="116"/>
      <c r="F51" s="120"/>
      <c r="G51" s="121"/>
      <c r="H51" s="253"/>
      <c r="I51" s="128">
        <f>SUM(I50)</f>
        <v>990</v>
      </c>
      <c r="J51" s="120"/>
      <c r="K51" s="213">
        <f>SUM(K45:K49)</f>
        <v>4250</v>
      </c>
      <c r="L51" s="111" t="s">
        <v>327</v>
      </c>
      <c r="M51" s="88"/>
      <c r="N51" s="124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88"/>
      <c r="AP51" s="88"/>
      <c r="AQ51" s="88"/>
      <c r="AR51" s="88"/>
      <c r="AS51" s="88"/>
      <c r="AT51" s="88"/>
      <c r="AU51" s="88"/>
      <c r="AV51" s="88"/>
    </row>
    <row r="52" spans="1:48" x14ac:dyDescent="0.35">
      <c r="A52" s="119"/>
      <c r="B52" s="117"/>
      <c r="C52" s="118" t="s">
        <v>39</v>
      </c>
      <c r="D52" s="116"/>
      <c r="E52" s="116"/>
      <c r="F52" s="120"/>
      <c r="G52" s="121"/>
      <c r="H52" s="253"/>
      <c r="I52" s="122"/>
      <c r="J52" s="120"/>
      <c r="K52" s="213"/>
      <c r="L52" s="111"/>
      <c r="M52" s="88"/>
      <c r="N52" s="124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88"/>
      <c r="AP52" s="88"/>
      <c r="AQ52" s="88"/>
      <c r="AR52" s="88"/>
      <c r="AS52" s="88"/>
      <c r="AT52" s="88"/>
      <c r="AU52" s="88"/>
      <c r="AV52" s="88"/>
    </row>
    <row r="53" spans="1:48" x14ac:dyDescent="0.35">
      <c r="A53" s="119">
        <v>6600</v>
      </c>
      <c r="B53" s="117"/>
      <c r="C53" s="116"/>
      <c r="D53" s="116" t="s">
        <v>305</v>
      </c>
      <c r="E53" s="116"/>
      <c r="F53" s="120">
        <v>5000</v>
      </c>
      <c r="G53" s="121"/>
      <c r="H53" s="253"/>
      <c r="I53" s="122">
        <f>'2025-2026 Expenditure'!AF236</f>
        <v>690</v>
      </c>
      <c r="J53" s="120"/>
      <c r="K53" s="123">
        <v>5000</v>
      </c>
      <c r="L53" s="111" t="s">
        <v>314</v>
      </c>
      <c r="M53" s="88"/>
      <c r="N53" s="124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88"/>
      <c r="AP53" s="88"/>
      <c r="AQ53" s="88"/>
      <c r="AR53" s="88"/>
      <c r="AS53" s="88"/>
      <c r="AT53" s="88"/>
      <c r="AU53" s="88"/>
      <c r="AV53" s="88"/>
    </row>
    <row r="54" spans="1:48" x14ac:dyDescent="0.35">
      <c r="A54" s="119"/>
      <c r="B54" s="117"/>
      <c r="C54" s="116"/>
      <c r="D54" s="125" t="s">
        <v>24</v>
      </c>
      <c r="E54" s="118"/>
      <c r="F54" s="126">
        <f>F53</f>
        <v>5000</v>
      </c>
      <c r="G54" s="127"/>
      <c r="H54" s="127"/>
      <c r="I54" s="128">
        <f>SUM(I53)</f>
        <v>690</v>
      </c>
      <c r="J54" s="126"/>
      <c r="K54" s="213">
        <f>SUM(K53)</f>
        <v>5000</v>
      </c>
      <c r="L54" s="111"/>
      <c r="M54" s="88"/>
      <c r="N54" s="124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88"/>
      <c r="AP54" s="88"/>
      <c r="AQ54" s="88"/>
      <c r="AR54" s="88"/>
      <c r="AS54" s="88"/>
      <c r="AT54" s="88"/>
      <c r="AU54" s="88"/>
      <c r="AV54" s="88"/>
    </row>
    <row r="55" spans="1:48" x14ac:dyDescent="0.35">
      <c r="A55" s="119"/>
      <c r="B55" s="117"/>
      <c r="C55" s="116"/>
      <c r="D55" s="116"/>
      <c r="E55" s="116"/>
      <c r="G55" s="121"/>
      <c r="H55" s="121"/>
      <c r="I55" s="122"/>
      <c r="J55" s="120"/>
      <c r="K55" s="123"/>
      <c r="L55" s="111"/>
      <c r="M55" s="88"/>
      <c r="N55" s="124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88"/>
      <c r="AP55" s="88"/>
      <c r="AQ55" s="88"/>
      <c r="AR55" s="88"/>
      <c r="AS55" s="88"/>
      <c r="AT55" s="88"/>
      <c r="AU55" s="88"/>
      <c r="AV55" s="88"/>
    </row>
    <row r="56" spans="1:48" x14ac:dyDescent="0.35">
      <c r="A56" s="119"/>
      <c r="B56" s="117"/>
      <c r="C56" s="116"/>
      <c r="D56" s="116"/>
      <c r="E56" s="116"/>
      <c r="F56" s="120"/>
      <c r="G56" s="121"/>
      <c r="H56" s="121"/>
      <c r="I56" s="139"/>
      <c r="J56" s="120"/>
      <c r="K56" s="123"/>
      <c r="L56" s="111"/>
      <c r="M56" s="88"/>
      <c r="N56" s="124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88"/>
      <c r="AP56" s="88"/>
      <c r="AQ56" s="88"/>
      <c r="AR56" s="88"/>
      <c r="AS56" s="88"/>
      <c r="AT56" s="88"/>
      <c r="AU56" s="88"/>
      <c r="AV56" s="88"/>
    </row>
    <row r="57" spans="1:48" x14ac:dyDescent="0.35">
      <c r="A57" s="119">
        <f>SUM(A9:A56)</f>
        <v>130268.44</v>
      </c>
      <c r="B57" s="117"/>
      <c r="C57" s="118" t="s">
        <v>40</v>
      </c>
      <c r="D57" s="118"/>
      <c r="E57" s="118"/>
      <c r="F57" s="140">
        <f>F54+F43+F32+F14+F10</f>
        <v>123952</v>
      </c>
      <c r="G57" s="127">
        <f>F57-I57</f>
        <v>2599.2400000000052</v>
      </c>
      <c r="H57" s="127">
        <f>SUM(F57/12*6)</f>
        <v>61976</v>
      </c>
      <c r="I57" s="141">
        <f>I54+I51+I43+I32+I14+I10</f>
        <v>121352.76</v>
      </c>
      <c r="J57" s="126"/>
      <c r="K57" s="213"/>
      <c r="L57" s="111"/>
      <c r="M57" s="88"/>
      <c r="N57" s="124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88"/>
      <c r="AP57" s="88"/>
      <c r="AQ57" s="88"/>
      <c r="AR57" s="88"/>
      <c r="AS57" s="88"/>
      <c r="AT57" s="88"/>
      <c r="AU57" s="88"/>
      <c r="AV57" s="88"/>
    </row>
    <row r="58" spans="1:48" x14ac:dyDescent="0.35">
      <c r="A58" s="142"/>
      <c r="B58" s="117"/>
      <c r="C58" s="116"/>
      <c r="D58" s="116"/>
      <c r="E58" s="116"/>
      <c r="F58" s="120"/>
      <c r="G58" s="121"/>
      <c r="H58" s="121"/>
      <c r="I58" s="139"/>
      <c r="J58" s="120"/>
      <c r="K58" s="123"/>
      <c r="L58" s="111"/>
      <c r="M58" s="88"/>
      <c r="N58" s="88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88"/>
      <c r="AP58" s="88"/>
      <c r="AQ58" s="88"/>
      <c r="AR58" s="88"/>
      <c r="AS58" s="88"/>
      <c r="AT58" s="88"/>
      <c r="AU58" s="88"/>
      <c r="AV58" s="88"/>
    </row>
    <row r="59" spans="1:48" x14ac:dyDescent="0.35">
      <c r="A59" s="119"/>
      <c r="B59" s="117"/>
      <c r="C59" s="116"/>
      <c r="D59" s="116"/>
      <c r="E59" s="116"/>
      <c r="F59" s="120"/>
      <c r="G59" s="117"/>
      <c r="H59" s="121"/>
      <c r="I59" s="139"/>
      <c r="J59" s="120"/>
      <c r="K59" s="123"/>
      <c r="L59" s="111"/>
      <c r="M59" s="88"/>
      <c r="N59" s="88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88"/>
      <c r="AP59" s="88"/>
      <c r="AQ59" s="88"/>
      <c r="AR59" s="88"/>
      <c r="AS59" s="88"/>
      <c r="AT59" s="88"/>
      <c r="AU59" s="88"/>
      <c r="AV59" s="88"/>
    </row>
    <row r="60" spans="1:48" x14ac:dyDescent="0.35">
      <c r="A60" s="119"/>
      <c r="B60" s="117"/>
      <c r="C60" s="143" t="s">
        <v>9</v>
      </c>
      <c r="D60" s="116"/>
      <c r="E60" s="116"/>
      <c r="F60" s="120"/>
      <c r="G60" s="117"/>
      <c r="H60" s="121"/>
      <c r="I60" s="139"/>
      <c r="J60" s="120"/>
      <c r="K60" s="123"/>
      <c r="L60" s="111"/>
      <c r="M60" s="88"/>
      <c r="N60" s="88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88"/>
      <c r="AP60" s="88"/>
      <c r="AQ60" s="88"/>
      <c r="AR60" s="88"/>
      <c r="AS60" s="88"/>
      <c r="AT60" s="88"/>
      <c r="AU60" s="88"/>
      <c r="AV60" s="88"/>
    </row>
    <row r="61" spans="1:48" x14ac:dyDescent="0.35">
      <c r="A61" s="142">
        <v>-94000</v>
      </c>
      <c r="B61" s="117"/>
      <c r="C61" s="111"/>
      <c r="D61" s="116" t="s">
        <v>8</v>
      </c>
      <c r="E61" s="116"/>
      <c r="F61" s="145">
        <v>-94980</v>
      </c>
      <c r="G61" s="117">
        <f>F61-I61</f>
        <v>0</v>
      </c>
      <c r="H61" s="121"/>
      <c r="I61" s="139">
        <v>-94980</v>
      </c>
      <c r="J61" s="120">
        <v>-94980</v>
      </c>
      <c r="K61" s="123">
        <v>99729</v>
      </c>
      <c r="L61" s="137" t="s">
        <v>339</v>
      </c>
      <c r="M61" s="88"/>
      <c r="N61" s="88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88"/>
      <c r="AP61" s="88"/>
      <c r="AQ61" s="88"/>
      <c r="AR61" s="88"/>
      <c r="AS61" s="88"/>
      <c r="AT61" s="88"/>
      <c r="AU61" s="88"/>
      <c r="AV61" s="88"/>
    </row>
    <row r="62" spans="1:48" x14ac:dyDescent="0.35">
      <c r="A62" s="142">
        <v>-6829.53</v>
      </c>
      <c r="B62" s="117"/>
      <c r="C62" s="111"/>
      <c r="D62" s="116" t="s">
        <v>41</v>
      </c>
      <c r="E62" s="116"/>
      <c r="F62" s="120">
        <v>-4874</v>
      </c>
      <c r="G62" s="117">
        <f t="shared" ref="G62:G64" si="4">F62-I62</f>
        <v>1553.75</v>
      </c>
      <c r="H62" s="121"/>
      <c r="I62" s="139">
        <v>-6427.75</v>
      </c>
      <c r="J62" s="120">
        <v>-3500</v>
      </c>
      <c r="K62" s="123">
        <v>3500</v>
      </c>
      <c r="L62" s="111"/>
      <c r="M62" s="88"/>
      <c r="N62" s="88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88"/>
      <c r="AP62" s="88"/>
      <c r="AQ62" s="88"/>
      <c r="AR62" s="88"/>
      <c r="AS62" s="88"/>
      <c r="AT62" s="88"/>
      <c r="AU62" s="88"/>
      <c r="AV62" s="88"/>
    </row>
    <row r="63" spans="1:48" x14ac:dyDescent="0.35">
      <c r="A63" s="142">
        <v>-4280.53</v>
      </c>
      <c r="B63" s="117"/>
      <c r="C63" s="111"/>
      <c r="D63" s="116" t="s">
        <v>17</v>
      </c>
      <c r="E63" s="116"/>
      <c r="F63" s="120"/>
      <c r="G63" s="252">
        <v>-2723</v>
      </c>
      <c r="H63" s="121"/>
      <c r="I63" s="139">
        <v>-4650.5</v>
      </c>
      <c r="J63" s="120">
        <v>-3895.5</v>
      </c>
      <c r="K63" s="123">
        <v>4000</v>
      </c>
      <c r="L63" s="111"/>
      <c r="M63" s="88"/>
      <c r="N63" s="88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88"/>
      <c r="AP63" s="88"/>
      <c r="AQ63" s="88"/>
      <c r="AR63" s="88"/>
      <c r="AS63" s="88"/>
      <c r="AT63" s="88"/>
      <c r="AU63" s="88"/>
      <c r="AV63" s="88"/>
    </row>
    <row r="64" spans="1:48" x14ac:dyDescent="0.35">
      <c r="A64" s="142">
        <v>-26642.959999999999</v>
      </c>
      <c r="B64" s="117"/>
      <c r="C64" s="111"/>
      <c r="D64" s="116" t="s">
        <v>42</v>
      </c>
      <c r="E64" s="116"/>
      <c r="F64" s="120">
        <v>-15914</v>
      </c>
      <c r="G64" s="117">
        <f t="shared" si="4"/>
        <v>13848.95</v>
      </c>
      <c r="H64" s="121"/>
      <c r="I64" s="139">
        <v>-29762.95</v>
      </c>
      <c r="J64" s="120"/>
      <c r="K64" s="123"/>
      <c r="L64" s="111"/>
      <c r="M64" s="88"/>
      <c r="N64" s="88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88"/>
      <c r="AP64" s="88"/>
      <c r="AQ64" s="88"/>
      <c r="AR64" s="88"/>
      <c r="AS64" s="88"/>
      <c r="AT64" s="88"/>
      <c r="AU64" s="88"/>
      <c r="AV64" s="88"/>
    </row>
    <row r="65" spans="1:48" x14ac:dyDescent="0.35">
      <c r="A65" s="142">
        <v>-31.9</v>
      </c>
      <c r="B65" s="117"/>
      <c r="C65" s="111"/>
      <c r="D65" s="116" t="s">
        <v>168</v>
      </c>
      <c r="E65" s="116"/>
      <c r="F65" s="120"/>
      <c r="G65" s="117"/>
      <c r="H65" s="121"/>
      <c r="I65" s="139"/>
      <c r="J65" s="120"/>
      <c r="K65" s="123"/>
      <c r="L65" s="111"/>
      <c r="M65" s="88"/>
      <c r="N65" s="88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88"/>
      <c r="AP65" s="88"/>
      <c r="AQ65" s="88"/>
      <c r="AR65" s="88"/>
      <c r="AS65" s="88"/>
      <c r="AT65" s="88"/>
      <c r="AU65" s="88"/>
      <c r="AV65" s="88"/>
    </row>
    <row r="66" spans="1:48" x14ac:dyDescent="0.35">
      <c r="A66" s="142"/>
      <c r="B66" s="117"/>
      <c r="C66" s="111"/>
      <c r="D66" s="116" t="s">
        <v>26</v>
      </c>
      <c r="E66" s="116"/>
      <c r="F66" s="120"/>
      <c r="G66" s="117"/>
      <c r="H66" s="121"/>
      <c r="I66" s="139"/>
      <c r="J66" s="120"/>
      <c r="K66" s="123"/>
      <c r="L66" s="111"/>
      <c r="M66" s="88"/>
      <c r="N66" s="88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88"/>
      <c r="AP66" s="88"/>
      <c r="AQ66" s="88"/>
      <c r="AR66" s="88"/>
      <c r="AS66" s="88"/>
      <c r="AT66" s="88"/>
      <c r="AU66" s="88"/>
      <c r="AV66" s="88"/>
    </row>
    <row r="67" spans="1:48" x14ac:dyDescent="0.35">
      <c r="A67" s="142"/>
      <c r="B67" s="117"/>
      <c r="C67" s="116"/>
      <c r="D67" s="116"/>
      <c r="E67" s="116"/>
      <c r="F67" s="120"/>
      <c r="G67" s="117"/>
      <c r="H67" s="121"/>
      <c r="I67" s="139"/>
      <c r="J67" s="120"/>
      <c r="K67" s="123"/>
      <c r="L67" s="111"/>
      <c r="M67" s="88"/>
      <c r="N67" s="88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88"/>
      <c r="AP67" s="88"/>
      <c r="AQ67" s="88"/>
      <c r="AR67" s="88"/>
      <c r="AS67" s="88"/>
      <c r="AT67" s="88"/>
      <c r="AU67" s="88"/>
      <c r="AV67" s="88"/>
    </row>
    <row r="68" spans="1:48" x14ac:dyDescent="0.35">
      <c r="A68" s="142">
        <f>SUM(A61:A67)</f>
        <v>-131784.91999999998</v>
      </c>
      <c r="B68" s="117"/>
      <c r="C68" s="118" t="s">
        <v>43</v>
      </c>
      <c r="D68" s="116"/>
      <c r="E68" s="116"/>
      <c r="F68" s="120">
        <f>SUM(F61:F67)</f>
        <v>-115768</v>
      </c>
      <c r="G68" s="117"/>
      <c r="H68" s="121"/>
      <c r="I68" s="139">
        <f>SUM(I61:I67)</f>
        <v>-135821.20000000001</v>
      </c>
      <c r="J68" s="120"/>
      <c r="K68" s="123">
        <f>SUM(K61:K66)</f>
        <v>107229</v>
      </c>
      <c r="L68" s="111"/>
      <c r="M68" s="88"/>
      <c r="N68" s="88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88"/>
      <c r="AP68" s="88"/>
      <c r="AQ68" s="88"/>
      <c r="AR68" s="88"/>
      <c r="AS68" s="88"/>
      <c r="AT68" s="88"/>
      <c r="AU68" s="88"/>
      <c r="AV68" s="88"/>
    </row>
    <row r="69" spans="1:48" x14ac:dyDescent="0.35">
      <c r="A69" s="146"/>
      <c r="B69" s="111"/>
      <c r="C69" s="111"/>
      <c r="D69" s="111"/>
      <c r="E69" s="111"/>
      <c r="F69" s="129"/>
      <c r="G69" s="147"/>
      <c r="H69" s="147"/>
      <c r="I69" s="139"/>
      <c r="J69" s="120"/>
      <c r="K69" s="123"/>
      <c r="L69" s="148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</row>
    <row r="70" spans="1:48" x14ac:dyDescent="0.35">
      <c r="A70" s="149"/>
      <c r="B70" s="147"/>
      <c r="C70" s="111"/>
      <c r="D70" s="111"/>
      <c r="E70" s="150"/>
      <c r="F70" s="151"/>
      <c r="G70" s="152"/>
      <c r="H70" s="152" t="s">
        <v>44</v>
      </c>
      <c r="I70" s="139">
        <f>I68</f>
        <v>-135821.20000000001</v>
      </c>
      <c r="J70" s="120"/>
      <c r="K70" s="123"/>
      <c r="L70" s="111"/>
      <c r="M70" s="88"/>
      <c r="N70" s="88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88"/>
      <c r="AP70" s="88"/>
      <c r="AQ70" s="88"/>
      <c r="AR70" s="88"/>
      <c r="AS70" s="88"/>
      <c r="AT70" s="88"/>
      <c r="AU70" s="88"/>
      <c r="AV70" s="88"/>
    </row>
    <row r="71" spans="1:48" x14ac:dyDescent="0.35">
      <c r="A71" s="149"/>
      <c r="B71" s="147"/>
      <c r="C71" s="111"/>
      <c r="D71" s="111"/>
      <c r="E71" s="150"/>
      <c r="F71" s="151"/>
      <c r="G71" s="152"/>
      <c r="H71" s="152"/>
      <c r="I71" s="139"/>
      <c r="J71" s="120"/>
      <c r="K71" s="255">
        <f>K68-K54-K43-K32-K14-K10</f>
        <v>-26878</v>
      </c>
      <c r="L71" s="256" t="s">
        <v>291</v>
      </c>
      <c r="M71" s="88"/>
      <c r="N71" s="88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88"/>
      <c r="AP71" s="88"/>
      <c r="AQ71" s="88"/>
      <c r="AR71" s="88"/>
      <c r="AS71" s="88"/>
      <c r="AT71" s="88"/>
      <c r="AU71" s="88"/>
      <c r="AV71" s="88"/>
    </row>
    <row r="72" spans="1:48" x14ac:dyDescent="0.35">
      <c r="A72" s="129"/>
      <c r="B72" s="147"/>
      <c r="C72" s="143" t="s">
        <v>5</v>
      </c>
      <c r="D72" s="111" t="s">
        <v>45</v>
      </c>
      <c r="E72" s="111"/>
      <c r="F72" s="147"/>
      <c r="G72" s="147"/>
      <c r="H72" s="147" t="s">
        <v>46</v>
      </c>
      <c r="I72" s="139">
        <f>'2025-2026 Expenditure'!G236</f>
        <v>14217.219999999998</v>
      </c>
      <c r="J72" s="120"/>
      <c r="K72" s="255">
        <f>K51</f>
        <v>4250</v>
      </c>
      <c r="L72" s="256" t="s">
        <v>328</v>
      </c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</row>
    <row r="73" spans="1:48" x14ac:dyDescent="0.35">
      <c r="A73" s="129"/>
      <c r="B73" s="147"/>
      <c r="C73" s="111"/>
      <c r="D73" s="150"/>
      <c r="E73" s="150"/>
      <c r="F73" s="153"/>
      <c r="G73" s="147"/>
      <c r="H73" s="147"/>
      <c r="I73" s="139"/>
      <c r="J73" s="120"/>
      <c r="K73" s="123"/>
      <c r="L73" s="148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</row>
    <row r="74" spans="1:48" x14ac:dyDescent="0.35">
      <c r="A74" s="129"/>
      <c r="B74" s="147"/>
      <c r="C74" s="143" t="s">
        <v>69</v>
      </c>
      <c r="D74" s="111" t="s">
        <v>47</v>
      </c>
      <c r="E74" s="111"/>
      <c r="F74" s="147"/>
      <c r="G74" s="147"/>
      <c r="H74" s="147" t="s">
        <v>48</v>
      </c>
      <c r="I74" s="139">
        <f>I72+I57</f>
        <v>135569.97999999998</v>
      </c>
      <c r="J74" s="120"/>
      <c r="K74" s="123"/>
      <c r="L74" s="148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</row>
    <row r="75" spans="1:48" x14ac:dyDescent="0.35">
      <c r="A75" s="129"/>
      <c r="B75" s="147"/>
      <c r="C75" s="111"/>
      <c r="D75" s="111"/>
      <c r="E75" s="111"/>
      <c r="F75" s="147"/>
      <c r="G75" s="147"/>
      <c r="H75" s="147"/>
      <c r="I75" s="139"/>
      <c r="J75" s="120"/>
      <c r="K75" s="154"/>
      <c r="L75" s="148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</row>
    <row r="76" spans="1:48" x14ac:dyDescent="0.35">
      <c r="A76" s="144"/>
      <c r="B76" s="147"/>
      <c r="C76" s="111"/>
      <c r="D76" s="111"/>
      <c r="E76" s="111"/>
      <c r="F76" s="155"/>
      <c r="G76" s="147"/>
      <c r="H76" s="147"/>
      <c r="I76" s="156"/>
      <c r="J76" s="120"/>
      <c r="K76" s="157"/>
      <c r="L76" s="158"/>
    </row>
    <row r="77" spans="1:48" x14ac:dyDescent="0.35">
      <c r="A77" s="88"/>
      <c r="B77" s="88"/>
      <c r="C77" s="88"/>
      <c r="D77" s="91"/>
      <c r="E77" s="91"/>
      <c r="F77" s="91"/>
      <c r="G77" s="91"/>
      <c r="H77" s="91"/>
      <c r="I77" s="91"/>
      <c r="J77" s="159"/>
      <c r="K77" s="159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</row>
    <row r="78" spans="1:48" x14ac:dyDescent="0.35">
      <c r="A78" s="160" t="s">
        <v>49</v>
      </c>
      <c r="B78" s="161" t="s">
        <v>50</v>
      </c>
      <c r="C78" s="162"/>
      <c r="D78" s="162"/>
      <c r="E78" s="162"/>
      <c r="F78" s="162"/>
      <c r="G78" s="162"/>
      <c r="H78" s="267">
        <v>45747</v>
      </c>
      <c r="I78" s="267"/>
      <c r="J78" s="163"/>
      <c r="K78" s="163"/>
      <c r="L78" s="162"/>
      <c r="M78" s="162"/>
      <c r="N78" s="162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</row>
    <row r="79" spans="1:48" x14ac:dyDescent="0.35">
      <c r="B79" s="164"/>
      <c r="G79" s="165"/>
      <c r="H79" s="166"/>
      <c r="J79" s="167"/>
      <c r="K79" s="167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</row>
    <row r="80" spans="1:48" x14ac:dyDescent="0.35">
      <c r="A80" s="164"/>
      <c r="G80" s="168" t="s">
        <v>2</v>
      </c>
      <c r="H80" s="169" t="s">
        <v>2</v>
      </c>
      <c r="I80" s="170" t="s">
        <v>2</v>
      </c>
      <c r="J80" s="167"/>
      <c r="K80" s="167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</row>
    <row r="81" spans="1:40" x14ac:dyDescent="0.35">
      <c r="A81" s="164"/>
      <c r="B81" s="92" t="s">
        <v>106</v>
      </c>
      <c r="G81" s="168"/>
      <c r="H81" s="169"/>
      <c r="I81" s="170"/>
      <c r="J81" s="167"/>
      <c r="K81" s="167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</row>
    <row r="82" spans="1:40" x14ac:dyDescent="0.35">
      <c r="G82" s="165"/>
      <c r="H82" s="166"/>
      <c r="I82" s="165"/>
      <c r="J82" s="167"/>
      <c r="K82" s="167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</row>
    <row r="83" spans="1:40" x14ac:dyDescent="0.35">
      <c r="D83" s="92" t="s">
        <v>102</v>
      </c>
      <c r="G83" s="165"/>
      <c r="H83" s="165">
        <v>2009.95</v>
      </c>
      <c r="I83" s="165"/>
      <c r="J83" s="167"/>
      <c r="K83" s="167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</row>
    <row r="84" spans="1:40" x14ac:dyDescent="0.35">
      <c r="D84" s="92" t="s">
        <v>101</v>
      </c>
      <c r="G84" s="165"/>
      <c r="H84" s="165">
        <v>92265.98</v>
      </c>
      <c r="I84" s="165"/>
      <c r="J84" s="167"/>
      <c r="K84" s="167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</row>
    <row r="85" spans="1:40" x14ac:dyDescent="0.35">
      <c r="D85" s="92" t="s">
        <v>103</v>
      </c>
      <c r="G85" s="165"/>
      <c r="H85" s="165">
        <v>131289.63</v>
      </c>
      <c r="I85" s="165"/>
      <c r="J85" s="167"/>
      <c r="K85" s="167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</row>
    <row r="86" spans="1:40" x14ac:dyDescent="0.35">
      <c r="D86" s="92" t="s">
        <v>104</v>
      </c>
      <c r="G86" s="165"/>
      <c r="H86" s="165">
        <v>2541.41</v>
      </c>
      <c r="I86" s="165"/>
      <c r="J86" s="167"/>
      <c r="K86" s="167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</row>
    <row r="87" spans="1:40" x14ac:dyDescent="0.35">
      <c r="D87" s="92" t="s">
        <v>105</v>
      </c>
      <c r="G87" s="165"/>
      <c r="H87" s="165">
        <v>2657.56</v>
      </c>
      <c r="I87" s="165"/>
      <c r="J87" s="167"/>
      <c r="K87" s="167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</row>
    <row r="88" spans="1:40" x14ac:dyDescent="0.35">
      <c r="D88" s="92" t="s">
        <v>107</v>
      </c>
      <c r="G88" s="165"/>
      <c r="H88" s="165">
        <v>355.86</v>
      </c>
      <c r="I88" s="165"/>
      <c r="J88" s="167"/>
      <c r="K88" s="167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</row>
    <row r="89" spans="1:40" x14ac:dyDescent="0.35">
      <c r="G89" s="165"/>
      <c r="H89" s="165"/>
      <c r="I89" s="165"/>
      <c r="J89" s="167"/>
      <c r="K89" s="167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</row>
    <row r="90" spans="1:40" x14ac:dyDescent="0.35">
      <c r="G90" s="171"/>
      <c r="H90" s="165">
        <f>SUM(G90)</f>
        <v>0</v>
      </c>
      <c r="I90" s="165"/>
      <c r="J90" s="167"/>
      <c r="K90" s="167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</row>
    <row r="91" spans="1:40" x14ac:dyDescent="0.35">
      <c r="G91" s="165"/>
      <c r="H91" s="165">
        <f>SUM(G91)</f>
        <v>0</v>
      </c>
      <c r="I91" s="165"/>
      <c r="J91" s="167"/>
      <c r="K91" s="167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</row>
    <row r="92" spans="1:40" x14ac:dyDescent="0.35">
      <c r="D92" s="92" t="s">
        <v>51</v>
      </c>
      <c r="G92" s="172"/>
      <c r="H92" s="165">
        <f>SUM(G92)</f>
        <v>0</v>
      </c>
      <c r="I92" s="165"/>
      <c r="J92" s="167"/>
      <c r="K92" s="167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</row>
    <row r="93" spans="1:40" x14ac:dyDescent="0.35">
      <c r="G93" s="165"/>
      <c r="H93" s="165"/>
      <c r="I93" s="165"/>
      <c r="J93" s="167"/>
      <c r="K93" s="167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</row>
    <row r="94" spans="1:40" x14ac:dyDescent="0.35">
      <c r="G94" s="165"/>
      <c r="H94" s="171">
        <f>SUM(H83:H92)</f>
        <v>231120.38999999998</v>
      </c>
      <c r="I94" s="165"/>
      <c r="J94" s="167"/>
      <c r="K94" s="167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</row>
    <row r="95" spans="1:40" x14ac:dyDescent="0.35">
      <c r="A95" s="173"/>
      <c r="B95" s="174"/>
      <c r="C95" s="174"/>
      <c r="D95" s="174"/>
      <c r="E95" s="174"/>
      <c r="F95" s="174"/>
      <c r="G95" s="172"/>
      <c r="H95" s="172"/>
      <c r="I95" s="175">
        <f>SUM(H94:H95)</f>
        <v>231120.38999999998</v>
      </c>
      <c r="J95" s="167"/>
      <c r="K95" s="167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</row>
    <row r="96" spans="1:40" x14ac:dyDescent="0.35">
      <c r="G96" s="165"/>
      <c r="H96" s="165"/>
      <c r="I96" s="165"/>
      <c r="J96" s="167"/>
      <c r="K96" s="167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</row>
    <row r="97" spans="1:40" x14ac:dyDescent="0.35">
      <c r="B97" s="92" t="s">
        <v>386</v>
      </c>
      <c r="G97" s="165"/>
      <c r="H97" s="165"/>
      <c r="I97" s="165"/>
      <c r="J97" s="167"/>
      <c r="K97" s="167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</row>
    <row r="98" spans="1:40" x14ac:dyDescent="0.35">
      <c r="G98" s="165"/>
      <c r="H98" s="165"/>
      <c r="I98" s="165"/>
      <c r="J98" s="167"/>
      <c r="K98" s="167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</row>
    <row r="99" spans="1:40" x14ac:dyDescent="0.35">
      <c r="A99" s="166"/>
      <c r="B99" s="166"/>
      <c r="D99" s="92" t="s">
        <v>102</v>
      </c>
      <c r="G99" s="165"/>
      <c r="H99" s="165">
        <v>16820.919999999998</v>
      </c>
      <c r="I99" s="165"/>
      <c r="J99" s="167"/>
      <c r="K99" s="167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</row>
    <row r="100" spans="1:40" x14ac:dyDescent="0.35">
      <c r="A100" s="166"/>
      <c r="B100" s="166"/>
      <c r="D100" s="92" t="s">
        <v>101</v>
      </c>
      <c r="G100" s="165"/>
      <c r="H100" s="165">
        <v>74000</v>
      </c>
      <c r="I100" s="165"/>
      <c r="J100" s="167"/>
      <c r="K100" s="167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</row>
    <row r="101" spans="1:40" x14ac:dyDescent="0.35">
      <c r="A101" s="166"/>
      <c r="B101" s="166"/>
      <c r="D101" s="92" t="s">
        <v>103</v>
      </c>
      <c r="G101" s="165"/>
      <c r="H101" s="165">
        <v>136412.63</v>
      </c>
      <c r="I101" s="165"/>
      <c r="J101" s="167"/>
      <c r="K101" s="167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</row>
    <row r="102" spans="1:40" x14ac:dyDescent="0.35">
      <c r="A102" s="166"/>
      <c r="B102" s="166"/>
      <c r="D102" s="92" t="s">
        <v>104</v>
      </c>
      <c r="G102" s="165"/>
      <c r="H102" s="165">
        <v>1546.22</v>
      </c>
      <c r="I102" s="165"/>
      <c r="J102" s="167"/>
      <c r="K102" s="167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</row>
    <row r="103" spans="1:40" x14ac:dyDescent="0.35">
      <c r="A103" s="166"/>
      <c r="B103" s="166"/>
      <c r="D103" s="92" t="s">
        <v>105</v>
      </c>
      <c r="G103" s="165"/>
      <c r="H103" s="165">
        <v>2588.54</v>
      </c>
      <c r="I103" s="165"/>
      <c r="J103" s="167"/>
      <c r="K103" s="167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</row>
    <row r="104" spans="1:40" x14ac:dyDescent="0.35">
      <c r="A104" s="166"/>
      <c r="B104" s="166"/>
      <c r="D104" s="92" t="s">
        <v>107</v>
      </c>
      <c r="G104" s="165"/>
      <c r="H104" s="165">
        <v>3.3</v>
      </c>
      <c r="I104" s="165"/>
      <c r="J104" s="167"/>
      <c r="K104" s="167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</row>
    <row r="105" spans="1:40" x14ac:dyDescent="0.35">
      <c r="A105" s="166"/>
      <c r="B105" s="166"/>
      <c r="G105" s="165"/>
      <c r="H105" s="165"/>
      <c r="I105" s="165"/>
      <c r="J105" s="167"/>
      <c r="K105" s="167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</row>
    <row r="106" spans="1:40" x14ac:dyDescent="0.35">
      <c r="A106" s="166"/>
      <c r="B106" s="166"/>
      <c r="D106" s="92" t="s">
        <v>52</v>
      </c>
      <c r="G106" s="165"/>
      <c r="H106" s="165"/>
      <c r="I106" s="165"/>
      <c r="J106" s="167"/>
      <c r="K106" s="167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</row>
    <row r="107" spans="1:40" x14ac:dyDescent="0.35">
      <c r="A107" s="166"/>
      <c r="B107" s="166"/>
      <c r="D107" s="92" t="s">
        <v>53</v>
      </c>
      <c r="G107" s="165"/>
      <c r="H107" s="165"/>
      <c r="I107" s="165"/>
      <c r="J107" s="167"/>
      <c r="K107" s="167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</row>
    <row r="108" spans="1:40" x14ac:dyDescent="0.35">
      <c r="A108" s="166"/>
      <c r="B108" s="166"/>
      <c r="G108" s="171">
        <f>SUM(G100:G107)</f>
        <v>0</v>
      </c>
      <c r="H108" s="165"/>
      <c r="I108" s="165"/>
      <c r="J108" s="167"/>
      <c r="K108" s="167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</row>
    <row r="109" spans="1:40" x14ac:dyDescent="0.35">
      <c r="A109" s="166"/>
      <c r="B109" s="166"/>
      <c r="G109" s="165"/>
      <c r="H109" s="165"/>
      <c r="I109" s="165"/>
      <c r="J109" s="167"/>
      <c r="K109" s="167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</row>
    <row r="110" spans="1:40" x14ac:dyDescent="0.35">
      <c r="A110" s="166"/>
      <c r="B110" s="166"/>
      <c r="G110" s="172"/>
      <c r="H110" s="165">
        <f>G108</f>
        <v>0</v>
      </c>
      <c r="I110" s="165"/>
      <c r="J110" s="167"/>
      <c r="K110" s="167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</row>
    <row r="111" spans="1:40" x14ac:dyDescent="0.35">
      <c r="A111" s="166"/>
      <c r="B111" s="166"/>
      <c r="G111" s="165"/>
      <c r="H111" s="165"/>
      <c r="I111" s="165"/>
      <c r="J111" s="167"/>
      <c r="K111" s="167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</row>
    <row r="112" spans="1:40" x14ac:dyDescent="0.35">
      <c r="A112" s="166"/>
      <c r="B112" s="166"/>
      <c r="G112" s="165"/>
      <c r="H112" s="171">
        <f>SUM(H99:H110)</f>
        <v>231371.61</v>
      </c>
      <c r="I112" s="165"/>
      <c r="J112" s="167"/>
      <c r="K112" s="167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</row>
    <row r="113" spans="1:40" x14ac:dyDescent="0.35">
      <c r="A113" s="166"/>
      <c r="B113" s="166"/>
      <c r="G113" s="165"/>
      <c r="H113" s="165"/>
      <c r="I113" s="165"/>
      <c r="J113" s="167"/>
      <c r="K113" s="167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</row>
    <row r="114" spans="1:40" x14ac:dyDescent="0.35">
      <c r="A114" s="166"/>
      <c r="B114" s="166"/>
      <c r="G114" s="165"/>
      <c r="H114" s="172"/>
      <c r="I114" s="172">
        <f>SUM(H112:H114)</f>
        <v>231371.61</v>
      </c>
      <c r="J114" s="167"/>
      <c r="K114" s="167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</row>
    <row r="115" spans="1:40" x14ac:dyDescent="0.35">
      <c r="A115" s="166"/>
      <c r="B115" s="166"/>
      <c r="G115" s="165"/>
      <c r="H115" s="165"/>
      <c r="I115" s="165"/>
      <c r="J115" s="167"/>
      <c r="K115" s="167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</row>
    <row r="116" spans="1:40" x14ac:dyDescent="0.35">
      <c r="A116" s="166"/>
      <c r="B116" s="166" t="s">
        <v>54</v>
      </c>
      <c r="G116" s="165"/>
      <c r="H116" s="165"/>
      <c r="I116" s="165">
        <f>I95-I114</f>
        <v>-251.22000000000116</v>
      </c>
      <c r="J116" s="167"/>
      <c r="K116" s="167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</row>
    <row r="117" spans="1:40" x14ac:dyDescent="0.35">
      <c r="A117" s="166"/>
      <c r="B117" s="166"/>
      <c r="G117" s="165"/>
      <c r="H117" s="165"/>
      <c r="I117" s="165"/>
      <c r="J117" s="167"/>
      <c r="K117" s="167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</row>
    <row r="118" spans="1:40" x14ac:dyDescent="0.35">
      <c r="A118" s="166"/>
      <c r="B118" s="166" t="s">
        <v>55</v>
      </c>
      <c r="G118" s="165"/>
      <c r="H118" s="165"/>
      <c r="I118" s="165"/>
      <c r="J118" s="167"/>
      <c r="K118" s="167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</row>
    <row r="119" spans="1:40" x14ac:dyDescent="0.35">
      <c r="A119" s="166"/>
      <c r="B119" s="166"/>
      <c r="D119" s="92" t="s">
        <v>56</v>
      </c>
      <c r="F119" s="92" t="s">
        <v>57</v>
      </c>
      <c r="G119" s="165"/>
      <c r="H119" s="165">
        <v>-135569.98000000001</v>
      </c>
      <c r="I119" s="165"/>
      <c r="J119" s="167"/>
      <c r="K119" s="167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</row>
    <row r="120" spans="1:40" x14ac:dyDescent="0.35">
      <c r="A120" s="166"/>
      <c r="B120" s="166"/>
      <c r="G120" s="165"/>
      <c r="H120" s="165"/>
      <c r="I120" s="165"/>
      <c r="J120" s="167"/>
      <c r="K120" s="167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</row>
    <row r="121" spans="1:40" x14ac:dyDescent="0.35">
      <c r="A121" s="166"/>
      <c r="B121" s="166"/>
      <c r="D121" s="92" t="s">
        <v>44</v>
      </c>
      <c r="F121" s="92" t="s">
        <v>57</v>
      </c>
      <c r="G121" s="165"/>
      <c r="H121" s="176">
        <v>135821.20000000001</v>
      </c>
      <c r="I121" s="165">
        <f>SUM(H119:H121)</f>
        <v>251.22000000000116</v>
      </c>
      <c r="J121" s="167"/>
      <c r="K121" s="167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</row>
    <row r="122" spans="1:40" x14ac:dyDescent="0.35">
      <c r="J122" s="167"/>
      <c r="K122" s="167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</row>
    <row r="123" spans="1:40" x14ac:dyDescent="0.35">
      <c r="A123" s="166"/>
      <c r="B123" s="166"/>
      <c r="G123" s="165"/>
      <c r="H123" s="165"/>
      <c r="I123" s="177">
        <f>SUM(I116:I121)</f>
        <v>0</v>
      </c>
      <c r="J123" s="167"/>
      <c r="K123" s="167" t="s">
        <v>58</v>
      </c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</row>
    <row r="124" spans="1:40" x14ac:dyDescent="0.35">
      <c r="A124" s="166"/>
      <c r="B124" s="166"/>
      <c r="G124" s="165"/>
      <c r="H124" s="165"/>
      <c r="I124" s="178"/>
      <c r="J124" s="167"/>
      <c r="K124" s="167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</row>
    <row r="125" spans="1:40" x14ac:dyDescent="0.35">
      <c r="A125" s="170"/>
      <c r="B125" s="179"/>
      <c r="G125" s="165"/>
      <c r="H125" s="166"/>
      <c r="I125" s="165"/>
      <c r="J125" s="167"/>
      <c r="K125" s="167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</row>
    <row r="126" spans="1:40" x14ac:dyDescent="0.35">
      <c r="A126" s="89"/>
      <c r="B126" s="89"/>
      <c r="C126" s="88"/>
      <c r="D126" s="88"/>
      <c r="E126" s="88"/>
      <c r="F126" s="124"/>
      <c r="G126" s="124"/>
      <c r="H126" s="124"/>
      <c r="I126" s="124"/>
      <c r="J126" s="180"/>
      <c r="K126" s="159"/>
      <c r="L126" s="91"/>
      <c r="M126" s="88"/>
      <c r="N126" s="88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</row>
    <row r="127" spans="1:40" x14ac:dyDescent="0.35">
      <c r="A127" s="89"/>
      <c r="B127" s="89"/>
      <c r="C127" s="88"/>
      <c r="D127" s="88"/>
      <c r="E127" s="88"/>
      <c r="F127" s="124"/>
      <c r="G127" s="124"/>
      <c r="H127" s="124"/>
      <c r="I127" s="124"/>
      <c r="J127" s="180"/>
      <c r="K127" s="159"/>
      <c r="L127" s="91"/>
      <c r="M127" s="88"/>
      <c r="N127" s="88"/>
      <c r="O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</row>
    <row r="128" spans="1:40" x14ac:dyDescent="0.35">
      <c r="A128" s="89"/>
      <c r="B128" s="89"/>
      <c r="C128" s="88"/>
      <c r="D128" s="88"/>
      <c r="E128" s="88"/>
      <c r="F128" s="124"/>
      <c r="G128" s="124"/>
      <c r="H128" s="124"/>
      <c r="I128" s="124"/>
      <c r="J128" s="180"/>
      <c r="K128" s="159"/>
      <c r="L128" s="91"/>
      <c r="M128" s="88"/>
      <c r="N128" s="88"/>
      <c r="O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</row>
    <row r="129" spans="1:40" x14ac:dyDescent="0.35">
      <c r="A129" s="89"/>
      <c r="B129" s="89"/>
      <c r="C129" s="88"/>
      <c r="D129" s="88"/>
      <c r="E129" s="88"/>
      <c r="F129" s="124"/>
      <c r="G129" s="124"/>
      <c r="H129" s="124"/>
      <c r="I129" s="124"/>
      <c r="J129" s="180"/>
      <c r="K129" s="159"/>
      <c r="L129" s="91"/>
      <c r="M129" s="88"/>
      <c r="N129" s="88"/>
      <c r="O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</row>
    <row r="130" spans="1:40" x14ac:dyDescent="0.35">
      <c r="A130" s="89"/>
      <c r="B130" s="89"/>
      <c r="C130" s="88"/>
      <c r="D130" s="88"/>
      <c r="E130" s="88"/>
      <c r="F130" s="124"/>
      <c r="G130" s="124"/>
      <c r="H130" s="124"/>
      <c r="I130" s="124"/>
      <c r="J130" s="180"/>
      <c r="K130" s="159"/>
      <c r="L130" s="91"/>
      <c r="M130" s="88"/>
      <c r="N130" s="88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</row>
    <row r="131" spans="1:40" x14ac:dyDescent="0.35">
      <c r="A131" s="89"/>
      <c r="B131" s="89"/>
      <c r="C131" s="88"/>
      <c r="D131" s="88"/>
      <c r="E131" s="88"/>
      <c r="F131" s="124"/>
      <c r="G131" s="124"/>
      <c r="H131" s="124"/>
      <c r="I131" s="124"/>
      <c r="J131" s="180"/>
      <c r="K131" s="159"/>
      <c r="L131" s="91"/>
      <c r="M131" s="88"/>
      <c r="N131" s="88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</row>
    <row r="132" spans="1:40" x14ac:dyDescent="0.35">
      <c r="A132" s="89"/>
      <c r="B132" s="89"/>
      <c r="C132" s="88"/>
      <c r="D132" s="88"/>
      <c r="E132" s="88"/>
      <c r="F132" s="124"/>
      <c r="G132" s="124"/>
      <c r="H132" s="124"/>
      <c r="I132" s="124"/>
      <c r="J132" s="180"/>
      <c r="K132" s="159"/>
      <c r="L132" s="91"/>
      <c r="M132" s="88"/>
      <c r="N132" s="88"/>
      <c r="O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</row>
    <row r="133" spans="1:40" x14ac:dyDescent="0.35">
      <c r="A133" s="89"/>
      <c r="B133" s="89"/>
      <c r="C133" s="88"/>
      <c r="D133" s="88"/>
      <c r="E133" s="88"/>
      <c r="F133" s="124"/>
      <c r="G133" s="124"/>
      <c r="H133" s="124"/>
      <c r="I133" s="124"/>
      <c r="J133" s="180"/>
      <c r="K133" s="159"/>
      <c r="L133" s="91"/>
      <c r="M133" s="88"/>
      <c r="N133" s="88"/>
      <c r="O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</row>
    <row r="134" spans="1:40" x14ac:dyDescent="0.35">
      <c r="A134" s="89"/>
      <c r="B134" s="89"/>
      <c r="C134" s="88"/>
      <c r="D134" s="88"/>
      <c r="E134" s="88"/>
      <c r="F134" s="124"/>
      <c r="G134" s="124"/>
      <c r="H134" s="124"/>
      <c r="I134" s="124"/>
      <c r="J134" s="180"/>
      <c r="K134" s="159"/>
      <c r="L134" s="91"/>
      <c r="M134" s="88"/>
      <c r="N134" s="88"/>
      <c r="O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</row>
    <row r="135" spans="1:40" x14ac:dyDescent="0.35">
      <c r="A135" s="89"/>
      <c r="B135" s="89"/>
      <c r="C135" s="88"/>
      <c r="D135" s="88"/>
      <c r="E135" s="88"/>
      <c r="F135" s="124"/>
      <c r="G135" s="124"/>
      <c r="H135" s="124"/>
      <c r="I135" s="124"/>
      <c r="J135" s="180"/>
      <c r="K135" s="159"/>
      <c r="L135" s="91"/>
      <c r="M135" s="88"/>
      <c r="N135" s="88"/>
      <c r="O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</row>
    <row r="136" spans="1:40" x14ac:dyDescent="0.35">
      <c r="A136" s="89"/>
      <c r="B136" s="89"/>
      <c r="C136" s="88"/>
      <c r="D136" s="88"/>
      <c r="E136" s="88"/>
      <c r="F136" s="124"/>
      <c r="G136" s="124"/>
      <c r="H136" s="124"/>
      <c r="I136" s="124"/>
      <c r="J136" s="180"/>
      <c r="K136" s="159"/>
      <c r="L136" s="91"/>
      <c r="M136" s="88"/>
      <c r="N136" s="88"/>
      <c r="O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</row>
    <row r="137" spans="1:40" x14ac:dyDescent="0.35">
      <c r="A137" s="89"/>
      <c r="B137" s="89"/>
      <c r="C137" s="88"/>
      <c r="D137" s="88"/>
      <c r="E137" s="88"/>
      <c r="F137" s="124"/>
      <c r="G137" s="124"/>
      <c r="H137" s="124"/>
      <c r="I137" s="124"/>
      <c r="J137" s="180"/>
      <c r="K137" s="159"/>
      <c r="L137" s="91"/>
      <c r="M137" s="88"/>
      <c r="N137" s="88"/>
      <c r="O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</row>
    <row r="138" spans="1:40" x14ac:dyDescent="0.35">
      <c r="A138" s="89"/>
      <c r="B138" s="89"/>
      <c r="C138" s="88"/>
      <c r="D138" s="88"/>
      <c r="E138" s="88"/>
      <c r="F138" s="124"/>
      <c r="G138" s="124"/>
      <c r="H138" s="124"/>
      <c r="I138" s="124"/>
      <c r="J138" s="180"/>
      <c r="K138" s="159"/>
      <c r="L138" s="91"/>
      <c r="M138" s="88"/>
      <c r="N138" s="88"/>
      <c r="O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</row>
    <row r="139" spans="1:40" x14ac:dyDescent="0.35">
      <c r="A139" s="89"/>
      <c r="B139" s="89"/>
      <c r="C139" s="88"/>
      <c r="D139" s="88"/>
      <c r="E139" s="88"/>
      <c r="F139" s="124"/>
      <c r="G139" s="124"/>
      <c r="H139" s="124"/>
      <c r="I139" s="124"/>
      <c r="J139" s="180"/>
      <c r="K139" s="159"/>
      <c r="L139" s="91"/>
      <c r="M139" s="88"/>
      <c r="N139" s="88"/>
      <c r="O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</row>
    <row r="140" spans="1:40" x14ac:dyDescent="0.35">
      <c r="A140" s="89"/>
      <c r="B140" s="89"/>
      <c r="C140" s="88"/>
      <c r="D140" s="88"/>
      <c r="E140" s="88"/>
      <c r="F140" s="124"/>
      <c r="G140" s="124"/>
      <c r="H140" s="124"/>
      <c r="I140" s="124"/>
      <c r="J140" s="180"/>
      <c r="K140" s="159"/>
      <c r="L140" s="91"/>
      <c r="M140" s="88"/>
      <c r="N140" s="88"/>
      <c r="O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</row>
    <row r="141" spans="1:40" x14ac:dyDescent="0.35">
      <c r="A141" s="89"/>
      <c r="B141" s="89"/>
      <c r="C141" s="88"/>
      <c r="D141" s="88"/>
      <c r="E141" s="88"/>
      <c r="F141" s="124"/>
      <c r="G141" s="124"/>
      <c r="H141" s="124"/>
      <c r="I141" s="124"/>
      <c r="J141" s="180"/>
      <c r="K141" s="159"/>
      <c r="L141" s="91"/>
      <c r="M141" s="88"/>
      <c r="N141" s="88"/>
      <c r="O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</row>
    <row r="142" spans="1:40" x14ac:dyDescent="0.35">
      <c r="A142" s="89"/>
      <c r="B142" s="89"/>
      <c r="C142" s="88"/>
      <c r="D142" s="88"/>
      <c r="E142" s="88"/>
      <c r="F142" s="124"/>
      <c r="G142" s="124"/>
      <c r="H142" s="124"/>
      <c r="I142" s="124"/>
      <c r="J142" s="180"/>
      <c r="K142" s="159"/>
      <c r="L142" s="91"/>
      <c r="M142" s="88"/>
      <c r="N142" s="88"/>
      <c r="O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</row>
    <row r="143" spans="1:40" x14ac:dyDescent="0.35">
      <c r="A143" s="89"/>
      <c r="B143" s="89"/>
      <c r="C143" s="88"/>
      <c r="D143" s="88"/>
      <c r="E143" s="88"/>
      <c r="F143" s="124"/>
      <c r="G143" s="124"/>
      <c r="H143" s="124"/>
      <c r="I143" s="124"/>
      <c r="J143" s="180"/>
      <c r="K143" s="159"/>
      <c r="L143" s="91"/>
      <c r="M143" s="88"/>
      <c r="N143" s="88"/>
      <c r="O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</row>
    <row r="144" spans="1:40" x14ac:dyDescent="0.35">
      <c r="A144" s="181"/>
      <c r="B144" s="89"/>
      <c r="C144" s="88"/>
      <c r="D144" s="88"/>
      <c r="E144" s="88"/>
      <c r="F144" s="124"/>
      <c r="G144" s="124"/>
      <c r="H144" s="124"/>
      <c r="I144" s="124"/>
      <c r="J144" s="180"/>
      <c r="K144" s="159"/>
      <c r="L144" s="91"/>
      <c r="M144" s="88"/>
      <c r="N144" s="88"/>
      <c r="O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</row>
    <row r="145" spans="1:40" x14ac:dyDescent="0.35">
      <c r="A145" s="89"/>
      <c r="B145" s="89"/>
      <c r="C145" s="88"/>
      <c r="D145" s="88"/>
      <c r="E145" s="88"/>
      <c r="F145" s="124"/>
      <c r="G145" s="124"/>
      <c r="H145" s="124"/>
      <c r="I145" s="124"/>
      <c r="J145" s="180"/>
      <c r="K145" s="159"/>
      <c r="L145" s="91"/>
      <c r="M145" s="88"/>
      <c r="N145" s="88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</row>
    <row r="146" spans="1:40" x14ac:dyDescent="0.35">
      <c r="A146" s="89"/>
      <c r="B146" s="89"/>
      <c r="C146" s="88"/>
      <c r="D146" s="88"/>
      <c r="E146" s="88"/>
      <c r="F146" s="124"/>
      <c r="G146" s="124"/>
      <c r="H146" s="124"/>
      <c r="I146" s="124"/>
      <c r="J146" s="180"/>
      <c r="K146" s="91"/>
      <c r="L146" s="91"/>
      <c r="M146" s="88"/>
      <c r="N146" s="88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</row>
    <row r="147" spans="1:40" x14ac:dyDescent="0.35">
      <c r="A147" s="89"/>
      <c r="B147" s="89"/>
      <c r="C147" s="88"/>
      <c r="D147" s="88"/>
      <c r="E147" s="88"/>
      <c r="F147" s="124"/>
      <c r="G147" s="124"/>
      <c r="H147" s="124"/>
      <c r="I147" s="124"/>
      <c r="J147" s="180"/>
      <c r="K147" s="91"/>
      <c r="L147" s="91"/>
      <c r="M147" s="88"/>
      <c r="N147" s="88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</row>
    <row r="148" spans="1:40" x14ac:dyDescent="0.35">
      <c r="A148" s="89"/>
      <c r="B148" s="89"/>
      <c r="C148" s="88"/>
      <c r="D148" s="88"/>
      <c r="E148" s="88"/>
      <c r="F148" s="88"/>
      <c r="G148" s="88"/>
      <c r="H148" s="89"/>
      <c r="I148" s="181"/>
      <c r="J148" s="180"/>
      <c r="K148" s="88"/>
      <c r="L148" s="181"/>
      <c r="M148" s="88"/>
      <c r="N148" s="88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</row>
    <row r="149" spans="1:40" x14ac:dyDescent="0.35">
      <c r="A149" s="89"/>
      <c r="B149" s="182"/>
      <c r="C149" s="183"/>
      <c r="D149" s="183"/>
      <c r="E149" s="183"/>
      <c r="F149" s="181"/>
      <c r="G149" s="181"/>
      <c r="H149" s="182"/>
      <c r="I149" s="124"/>
      <c r="J149" s="180"/>
      <c r="K149" s="124"/>
      <c r="L149" s="124"/>
      <c r="M149" s="88"/>
      <c r="N149" s="88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</row>
    <row r="150" spans="1:40" x14ac:dyDescent="0.35">
      <c r="A150" s="89"/>
      <c r="B150" s="182"/>
      <c r="C150" s="183"/>
      <c r="D150" s="183"/>
      <c r="E150" s="183"/>
      <c r="F150" s="181"/>
      <c r="G150" s="181"/>
      <c r="H150" s="181"/>
      <c r="I150" s="124"/>
      <c r="J150" s="180"/>
      <c r="K150" s="124"/>
      <c r="L150" s="124"/>
      <c r="M150" s="88"/>
      <c r="N150" s="88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</row>
    <row r="151" spans="1:40" x14ac:dyDescent="0.35">
      <c r="A151" s="89"/>
      <c r="B151" s="89"/>
      <c r="C151" s="88"/>
      <c r="D151" s="88"/>
      <c r="E151" s="88"/>
      <c r="F151" s="124"/>
      <c r="G151" s="124"/>
      <c r="H151" s="89"/>
      <c r="I151" s="124"/>
      <c r="J151" s="180"/>
      <c r="K151" s="124"/>
      <c r="L151" s="124"/>
      <c r="M151" s="88"/>
      <c r="N151" s="88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</row>
    <row r="152" spans="1:40" x14ac:dyDescent="0.35">
      <c r="A152" s="89"/>
      <c r="B152" s="89"/>
      <c r="C152" s="88"/>
      <c r="D152" s="88"/>
      <c r="E152" s="88"/>
      <c r="F152" s="88"/>
      <c r="G152" s="88"/>
      <c r="H152" s="89"/>
      <c r="I152" s="88"/>
      <c r="J152" s="159"/>
      <c r="K152" s="91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</row>
    <row r="153" spans="1:40" x14ac:dyDescent="0.35">
      <c r="A153" s="89"/>
      <c r="B153" s="89"/>
      <c r="C153" s="88"/>
      <c r="D153" s="88"/>
      <c r="E153" s="88"/>
      <c r="F153" s="88"/>
      <c r="G153" s="88"/>
      <c r="H153" s="89"/>
      <c r="I153" s="88"/>
      <c r="J153" s="167"/>
    </row>
    <row r="154" spans="1:40" x14ac:dyDescent="0.35">
      <c r="A154" s="89"/>
      <c r="B154" s="89"/>
      <c r="C154" s="88"/>
      <c r="D154" s="88"/>
      <c r="E154" s="88"/>
      <c r="F154" s="88"/>
      <c r="G154" s="88"/>
      <c r="H154" s="89"/>
      <c r="I154" s="88"/>
      <c r="J154" s="167"/>
    </row>
    <row r="155" spans="1:40" x14ac:dyDescent="0.35">
      <c r="J155" s="167"/>
    </row>
    <row r="156" spans="1:40" x14ac:dyDescent="0.35">
      <c r="J156" s="167"/>
    </row>
    <row r="157" spans="1:40" x14ac:dyDescent="0.35">
      <c r="J157" s="167"/>
    </row>
    <row r="158" spans="1:40" x14ac:dyDescent="0.35">
      <c r="J158" s="167"/>
    </row>
    <row r="159" spans="1:40" x14ac:dyDescent="0.35">
      <c r="J159" s="167"/>
    </row>
    <row r="160" spans="1:40" x14ac:dyDescent="0.35">
      <c r="J160" s="167"/>
    </row>
    <row r="161" spans="10:10" x14ac:dyDescent="0.35">
      <c r="J161" s="167"/>
    </row>
    <row r="162" spans="10:10" x14ac:dyDescent="0.35">
      <c r="J162" s="167"/>
    </row>
    <row r="163" spans="10:10" x14ac:dyDescent="0.35">
      <c r="J163" s="167"/>
    </row>
    <row r="164" spans="10:10" x14ac:dyDescent="0.35">
      <c r="J164" s="167"/>
    </row>
    <row r="165" spans="10:10" x14ac:dyDescent="0.35">
      <c r="J165" s="167"/>
    </row>
    <row r="166" spans="10:10" x14ac:dyDescent="0.35">
      <c r="J166" s="167"/>
    </row>
    <row r="167" spans="10:10" x14ac:dyDescent="0.35">
      <c r="J167" s="167"/>
    </row>
    <row r="168" spans="10:10" x14ac:dyDescent="0.35">
      <c r="J168" s="167"/>
    </row>
    <row r="708" spans="1:1" x14ac:dyDescent="0.35">
      <c r="A708" s="92" t="s">
        <v>60</v>
      </c>
    </row>
  </sheetData>
  <mergeCells count="2">
    <mergeCell ref="A1:D1"/>
    <mergeCell ref="H78:I78"/>
  </mergeCells>
  <phoneticPr fontId="2" type="noConversion"/>
  <pageMargins left="0.75" right="0.75" top="1" bottom="1" header="0.5" footer="0.5"/>
  <pageSetup paperSize="9" scale="4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9E3E-D77E-475C-8A86-B66C306EE336}">
  <sheetPr>
    <pageSetUpPr fitToPage="1"/>
  </sheetPr>
  <dimension ref="A1:O58"/>
  <sheetViews>
    <sheetView workbookViewId="0">
      <selection activeCell="D48" sqref="D48"/>
    </sheetView>
  </sheetViews>
  <sheetFormatPr defaultRowHeight="13.8" x14ac:dyDescent="0.3"/>
  <cols>
    <col min="1" max="1" width="18.33203125" style="184" customWidth="1"/>
    <col min="2" max="2" width="22" style="184" customWidth="1"/>
    <col min="3" max="3" width="43.33203125" style="184" customWidth="1"/>
    <col min="4" max="4" width="20.33203125" style="184" customWidth="1"/>
    <col min="5" max="5" width="9.6640625" style="184" customWidth="1"/>
    <col min="6" max="6" width="9.109375" style="184" bestFit="1" customWidth="1"/>
    <col min="7" max="8" width="11.44140625" style="184" customWidth="1"/>
    <col min="9" max="9" width="11.21875" style="184" customWidth="1"/>
    <col min="10" max="10" width="13.21875" style="184" customWidth="1"/>
    <col min="11" max="12" width="8.88671875" style="184"/>
    <col min="13" max="13" width="27.109375" style="184" customWidth="1"/>
    <col min="14" max="14" width="13.21875" style="184" customWidth="1"/>
    <col min="15" max="16384" width="8.88671875" style="184"/>
  </cols>
  <sheetData>
    <row r="1" spans="1:15" x14ac:dyDescent="0.3">
      <c r="A1" s="257" t="s">
        <v>121</v>
      </c>
    </row>
    <row r="3" spans="1:15" x14ac:dyDescent="0.3">
      <c r="A3" s="36" t="s">
        <v>0</v>
      </c>
      <c r="B3" s="11" t="s">
        <v>3</v>
      </c>
      <c r="C3" s="11" t="s">
        <v>4</v>
      </c>
      <c r="D3" s="1" t="s">
        <v>16</v>
      </c>
      <c r="E3" s="1" t="s">
        <v>190</v>
      </c>
      <c r="F3" s="202" t="s">
        <v>122</v>
      </c>
      <c r="G3" s="202" t="s">
        <v>5</v>
      </c>
      <c r="H3" s="202" t="s">
        <v>17</v>
      </c>
      <c r="I3" s="202" t="s">
        <v>75</v>
      </c>
      <c r="J3" s="202" t="s">
        <v>123</v>
      </c>
      <c r="K3" s="202" t="s">
        <v>18</v>
      </c>
      <c r="M3" s="188" t="s">
        <v>143</v>
      </c>
      <c r="N3" s="188"/>
      <c r="O3" s="258">
        <v>355.86</v>
      </c>
    </row>
    <row r="4" spans="1:15" x14ac:dyDescent="0.3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N4" s="215"/>
    </row>
    <row r="5" spans="1:15" x14ac:dyDescent="0.3">
      <c r="A5" s="239">
        <v>45748</v>
      </c>
      <c r="B5" s="202" t="s">
        <v>124</v>
      </c>
      <c r="C5" s="202" t="s">
        <v>125</v>
      </c>
      <c r="D5" s="202" t="s">
        <v>126</v>
      </c>
      <c r="E5" s="202" t="s">
        <v>190</v>
      </c>
      <c r="F5" s="240">
        <v>30</v>
      </c>
      <c r="G5" s="237">
        <v>5</v>
      </c>
      <c r="H5" s="237"/>
      <c r="I5" s="237"/>
      <c r="J5" s="237"/>
      <c r="K5" s="237">
        <v>25</v>
      </c>
      <c r="M5" s="259" t="s">
        <v>140</v>
      </c>
      <c r="N5" s="202"/>
    </row>
    <row r="6" spans="1:15" x14ac:dyDescent="0.3">
      <c r="A6" s="239">
        <v>45748</v>
      </c>
      <c r="B6" s="202" t="s">
        <v>127</v>
      </c>
      <c r="C6" s="202" t="s">
        <v>128</v>
      </c>
      <c r="D6" s="202" t="s">
        <v>126</v>
      </c>
      <c r="E6" s="202" t="s">
        <v>190</v>
      </c>
      <c r="F6" s="240">
        <v>29.35</v>
      </c>
      <c r="G6" s="237">
        <v>4.8899999999999997</v>
      </c>
      <c r="H6" s="237"/>
      <c r="I6" s="237"/>
      <c r="J6" s="237">
        <v>24.46</v>
      </c>
      <c r="K6" s="237"/>
      <c r="M6" s="259" t="s">
        <v>0</v>
      </c>
      <c r="N6" s="259" t="s">
        <v>141</v>
      </c>
    </row>
    <row r="7" spans="1:15" x14ac:dyDescent="0.3">
      <c r="A7" s="239">
        <v>45748</v>
      </c>
      <c r="B7" s="202" t="s">
        <v>124</v>
      </c>
      <c r="C7" s="202" t="s">
        <v>125</v>
      </c>
      <c r="D7" s="202" t="s">
        <v>126</v>
      </c>
      <c r="E7" s="202" t="s">
        <v>190</v>
      </c>
      <c r="F7" s="240">
        <v>14.4</v>
      </c>
      <c r="G7" s="237">
        <v>2.4</v>
      </c>
      <c r="H7" s="237"/>
      <c r="I7" s="237"/>
      <c r="J7" s="237"/>
      <c r="K7" s="237">
        <v>12</v>
      </c>
      <c r="M7" s="202" t="s">
        <v>142</v>
      </c>
      <c r="N7" s="237">
        <v>350</v>
      </c>
    </row>
    <row r="8" spans="1:15" x14ac:dyDescent="0.3">
      <c r="A8" s="239">
        <v>45748</v>
      </c>
      <c r="B8" s="202" t="s">
        <v>129</v>
      </c>
      <c r="C8" s="202" t="s">
        <v>130</v>
      </c>
      <c r="D8" s="202" t="s">
        <v>126</v>
      </c>
      <c r="E8" s="202" t="s">
        <v>190</v>
      </c>
      <c r="F8" s="240">
        <v>508.8</v>
      </c>
      <c r="G8" s="237">
        <v>84.8</v>
      </c>
      <c r="H8" s="237"/>
      <c r="I8" s="237">
        <v>424</v>
      </c>
      <c r="J8" s="237"/>
      <c r="K8" s="237"/>
      <c r="M8" s="202" t="s">
        <v>183</v>
      </c>
      <c r="N8" s="237">
        <v>100</v>
      </c>
    </row>
    <row r="9" spans="1:15" x14ac:dyDescent="0.3">
      <c r="A9" s="239">
        <v>45748</v>
      </c>
      <c r="B9" s="202" t="s">
        <v>129</v>
      </c>
      <c r="C9" s="202" t="s">
        <v>130</v>
      </c>
      <c r="D9" s="202" t="s">
        <v>126</v>
      </c>
      <c r="E9" s="202" t="s">
        <v>190</v>
      </c>
      <c r="F9" s="240">
        <v>112.8</v>
      </c>
      <c r="G9" s="237">
        <v>18.8</v>
      </c>
      <c r="H9" s="237"/>
      <c r="I9" s="237">
        <v>94</v>
      </c>
      <c r="J9" s="237"/>
      <c r="K9" s="237"/>
      <c r="M9" s="202" t="s">
        <v>204</v>
      </c>
      <c r="N9" s="237">
        <v>150</v>
      </c>
    </row>
    <row r="10" spans="1:15" x14ac:dyDescent="0.3">
      <c r="A10" s="239">
        <v>45748</v>
      </c>
      <c r="B10" s="202" t="s">
        <v>171</v>
      </c>
      <c r="C10" s="202" t="s">
        <v>179</v>
      </c>
      <c r="D10" s="202" t="s">
        <v>126</v>
      </c>
      <c r="E10" s="202" t="s">
        <v>190</v>
      </c>
      <c r="F10" s="240">
        <v>24.49</v>
      </c>
      <c r="G10" s="237">
        <v>4.08</v>
      </c>
      <c r="H10" s="237"/>
      <c r="I10" s="237"/>
      <c r="J10" s="237">
        <v>20.41</v>
      </c>
      <c r="K10" s="237"/>
      <c r="M10" s="202" t="s">
        <v>228</v>
      </c>
      <c r="N10" s="237">
        <v>150</v>
      </c>
    </row>
    <row r="11" spans="1:15" x14ac:dyDescent="0.3">
      <c r="A11" s="239">
        <v>45748</v>
      </c>
      <c r="B11" s="202" t="s">
        <v>172</v>
      </c>
      <c r="C11" s="202" t="s">
        <v>189</v>
      </c>
      <c r="D11" s="202" t="s">
        <v>126</v>
      </c>
      <c r="E11" s="202" t="s">
        <v>190</v>
      </c>
      <c r="F11" s="240">
        <v>43.06</v>
      </c>
      <c r="G11" s="237">
        <v>7.95</v>
      </c>
      <c r="H11" s="237"/>
      <c r="I11" s="237"/>
      <c r="J11" s="237">
        <v>35.11</v>
      </c>
      <c r="K11" s="237"/>
      <c r="M11" s="202" t="s">
        <v>277</v>
      </c>
      <c r="N11" s="237">
        <v>100</v>
      </c>
    </row>
    <row r="12" spans="1:15" x14ac:dyDescent="0.3">
      <c r="A12" s="239">
        <v>45778</v>
      </c>
      <c r="B12" s="202" t="s">
        <v>124</v>
      </c>
      <c r="C12" s="202" t="s">
        <v>125</v>
      </c>
      <c r="D12" s="202" t="s">
        <v>126</v>
      </c>
      <c r="E12" s="202" t="s">
        <v>190</v>
      </c>
      <c r="F12" s="240">
        <v>30</v>
      </c>
      <c r="G12" s="237">
        <v>5</v>
      </c>
      <c r="H12" s="237"/>
      <c r="I12" s="237"/>
      <c r="J12" s="237"/>
      <c r="K12" s="237">
        <v>25</v>
      </c>
      <c r="M12" s="202" t="s">
        <v>282</v>
      </c>
      <c r="N12" s="237">
        <v>96</v>
      </c>
    </row>
    <row r="13" spans="1:15" x14ac:dyDescent="0.3">
      <c r="A13" s="239">
        <v>45778</v>
      </c>
      <c r="B13" s="202" t="s">
        <v>185</v>
      </c>
      <c r="C13" s="202" t="s">
        <v>123</v>
      </c>
      <c r="D13" s="202" t="s">
        <v>126</v>
      </c>
      <c r="E13" s="202" t="s">
        <v>190</v>
      </c>
      <c r="F13" s="240">
        <v>48.68</v>
      </c>
      <c r="G13" s="237">
        <v>8.11</v>
      </c>
      <c r="H13" s="237"/>
      <c r="I13" s="237"/>
      <c r="J13" s="237">
        <v>40.57</v>
      </c>
      <c r="K13" s="237"/>
      <c r="M13" s="202" t="s">
        <v>350</v>
      </c>
      <c r="N13" s="237">
        <v>50</v>
      </c>
    </row>
    <row r="14" spans="1:15" x14ac:dyDescent="0.3">
      <c r="A14" s="239">
        <v>45778</v>
      </c>
      <c r="B14" s="202" t="s">
        <v>201</v>
      </c>
      <c r="C14" s="202" t="s">
        <v>84</v>
      </c>
      <c r="D14" s="202" t="s">
        <v>126</v>
      </c>
      <c r="E14" s="202" t="s">
        <v>190</v>
      </c>
      <c r="F14" s="240">
        <v>10</v>
      </c>
      <c r="G14" s="237"/>
      <c r="H14" s="237"/>
      <c r="I14" s="237"/>
      <c r="J14" s="237">
        <v>10</v>
      </c>
      <c r="K14" s="237"/>
      <c r="M14" s="202" t="s">
        <v>380</v>
      </c>
      <c r="N14" s="237">
        <v>285.33999999999997</v>
      </c>
    </row>
    <row r="15" spans="1:15" x14ac:dyDescent="0.3">
      <c r="A15" s="239">
        <v>45778</v>
      </c>
      <c r="B15" s="202" t="s">
        <v>201</v>
      </c>
      <c r="C15" s="202" t="s">
        <v>84</v>
      </c>
      <c r="D15" s="202" t="s">
        <v>126</v>
      </c>
      <c r="E15" s="202" t="s">
        <v>190</v>
      </c>
      <c r="F15" s="240">
        <v>89</v>
      </c>
      <c r="G15" s="237"/>
      <c r="H15" s="237"/>
      <c r="I15" s="237"/>
      <c r="J15" s="237">
        <v>89</v>
      </c>
      <c r="K15" s="237"/>
      <c r="M15" s="202" t="s">
        <v>380</v>
      </c>
      <c r="N15" s="237">
        <v>50</v>
      </c>
    </row>
    <row r="16" spans="1:15" x14ac:dyDescent="0.3">
      <c r="A16" s="239">
        <v>45778</v>
      </c>
      <c r="B16" s="202" t="s">
        <v>201</v>
      </c>
      <c r="C16" s="202" t="s">
        <v>84</v>
      </c>
      <c r="D16" s="202" t="s">
        <v>126</v>
      </c>
      <c r="E16" s="202" t="s">
        <v>190</v>
      </c>
      <c r="F16" s="240">
        <v>15</v>
      </c>
      <c r="G16" s="237"/>
      <c r="H16" s="237"/>
      <c r="I16" s="237"/>
      <c r="J16" s="237">
        <v>15</v>
      </c>
      <c r="K16" s="237"/>
      <c r="M16" s="259"/>
      <c r="N16" s="202"/>
    </row>
    <row r="17" spans="1:14" x14ac:dyDescent="0.3">
      <c r="A17" s="239">
        <v>45778</v>
      </c>
      <c r="B17" s="202" t="s">
        <v>201</v>
      </c>
      <c r="C17" s="202" t="s">
        <v>218</v>
      </c>
      <c r="D17" s="202" t="s">
        <v>126</v>
      </c>
      <c r="E17" s="202" t="s">
        <v>190</v>
      </c>
      <c r="F17" s="240">
        <v>46.89</v>
      </c>
      <c r="G17" s="237"/>
      <c r="H17" s="237"/>
      <c r="I17" s="237"/>
      <c r="J17" s="237">
        <v>46.89</v>
      </c>
      <c r="K17" s="237"/>
      <c r="M17" s="259"/>
      <c r="N17" s="202"/>
    </row>
    <row r="18" spans="1:14" x14ac:dyDescent="0.3">
      <c r="A18" s="239">
        <v>45839</v>
      </c>
      <c r="B18" s="202" t="s">
        <v>247</v>
      </c>
      <c r="C18" s="202" t="s">
        <v>123</v>
      </c>
      <c r="D18" s="202" t="s">
        <v>126</v>
      </c>
      <c r="E18" s="202" t="s">
        <v>190</v>
      </c>
      <c r="F18" s="240">
        <v>12.97</v>
      </c>
      <c r="G18" s="237"/>
      <c r="H18" s="237"/>
      <c r="I18" s="237"/>
      <c r="J18" s="237">
        <v>12.97</v>
      </c>
      <c r="K18" s="237"/>
      <c r="M18" s="259"/>
      <c r="N18" s="202"/>
    </row>
    <row r="19" spans="1:14" x14ac:dyDescent="0.3">
      <c r="A19" s="239">
        <v>45870</v>
      </c>
      <c r="B19" s="202" t="s">
        <v>247</v>
      </c>
      <c r="C19" s="202" t="s">
        <v>123</v>
      </c>
      <c r="D19" s="202" t="s">
        <v>126</v>
      </c>
      <c r="E19" s="202" t="s">
        <v>190</v>
      </c>
      <c r="F19" s="240">
        <v>12.97</v>
      </c>
      <c r="G19" s="237"/>
      <c r="H19" s="237"/>
      <c r="I19" s="237"/>
      <c r="J19" s="237">
        <v>12.97</v>
      </c>
      <c r="K19" s="237"/>
      <c r="M19" s="259"/>
      <c r="N19" s="202"/>
    </row>
    <row r="20" spans="1:14" x14ac:dyDescent="0.3">
      <c r="A20" s="239">
        <v>45870</v>
      </c>
      <c r="B20" s="202" t="s">
        <v>171</v>
      </c>
      <c r="C20" s="202" t="s">
        <v>179</v>
      </c>
      <c r="D20" s="202" t="s">
        <v>126</v>
      </c>
      <c r="E20" s="202" t="s">
        <v>190</v>
      </c>
      <c r="F20" s="240">
        <v>24.49</v>
      </c>
      <c r="G20" s="237">
        <v>4.08</v>
      </c>
      <c r="H20" s="237"/>
      <c r="I20" s="237"/>
      <c r="J20" s="237">
        <v>20.41</v>
      </c>
      <c r="K20" s="237"/>
      <c r="M20" s="259"/>
      <c r="N20" s="202"/>
    </row>
    <row r="21" spans="1:14" x14ac:dyDescent="0.3">
      <c r="A21" s="239">
        <v>45901</v>
      </c>
      <c r="B21" s="202" t="s">
        <v>247</v>
      </c>
      <c r="C21" s="202" t="s">
        <v>123</v>
      </c>
      <c r="D21" s="202" t="s">
        <v>126</v>
      </c>
      <c r="E21" s="202" t="s">
        <v>190</v>
      </c>
      <c r="F21" s="240">
        <v>12.97</v>
      </c>
      <c r="G21" s="237"/>
      <c r="H21" s="237"/>
      <c r="I21" s="237"/>
      <c r="J21" s="237">
        <v>12.97</v>
      </c>
      <c r="K21" s="237"/>
      <c r="M21" s="259"/>
      <c r="N21" s="202"/>
    </row>
    <row r="22" spans="1:14" x14ac:dyDescent="0.3">
      <c r="A22" s="239">
        <v>45931</v>
      </c>
      <c r="B22" s="202" t="s">
        <v>247</v>
      </c>
      <c r="C22" s="202" t="s">
        <v>123</v>
      </c>
      <c r="D22" s="202" t="s">
        <v>126</v>
      </c>
      <c r="E22" s="202" t="s">
        <v>190</v>
      </c>
      <c r="F22" s="240">
        <v>12.97</v>
      </c>
      <c r="G22" s="237"/>
      <c r="H22" s="237"/>
      <c r="I22" s="237"/>
      <c r="J22" s="237">
        <v>12.97</v>
      </c>
      <c r="K22" s="237"/>
      <c r="M22" s="259"/>
      <c r="N22" s="202"/>
    </row>
    <row r="23" spans="1:14" x14ac:dyDescent="0.3">
      <c r="A23" s="239">
        <v>45931</v>
      </c>
      <c r="B23" s="202" t="s">
        <v>171</v>
      </c>
      <c r="C23" s="202" t="s">
        <v>179</v>
      </c>
      <c r="D23" s="202" t="s">
        <v>126</v>
      </c>
      <c r="E23" s="202" t="s">
        <v>190</v>
      </c>
      <c r="F23" s="240">
        <v>24.49</v>
      </c>
      <c r="G23" s="237">
        <v>4.08</v>
      </c>
      <c r="H23" s="237"/>
      <c r="I23" s="237"/>
      <c r="J23" s="237">
        <v>20.41</v>
      </c>
      <c r="K23" s="237"/>
      <c r="M23" s="259"/>
      <c r="N23" s="202"/>
    </row>
    <row r="24" spans="1:14" x14ac:dyDescent="0.3">
      <c r="A24" s="239">
        <v>45931</v>
      </c>
      <c r="B24" s="202" t="s">
        <v>278</v>
      </c>
      <c r="C24" s="202" t="s">
        <v>279</v>
      </c>
      <c r="D24" s="202" t="s">
        <v>126</v>
      </c>
      <c r="E24" s="202" t="s">
        <v>190</v>
      </c>
      <c r="F24" s="240">
        <v>49.9</v>
      </c>
      <c r="G24" s="237"/>
      <c r="H24" s="237"/>
      <c r="I24" s="237"/>
      <c r="J24" s="237">
        <v>49.9</v>
      </c>
      <c r="K24" s="237"/>
      <c r="M24" s="259"/>
      <c r="N24" s="202"/>
    </row>
    <row r="25" spans="1:14" x14ac:dyDescent="0.3">
      <c r="A25" s="239">
        <v>45962</v>
      </c>
      <c r="B25" s="202" t="s">
        <v>247</v>
      </c>
      <c r="C25" s="202" t="s">
        <v>123</v>
      </c>
      <c r="D25" s="202" t="s">
        <v>126</v>
      </c>
      <c r="E25" s="202" t="s">
        <v>190</v>
      </c>
      <c r="F25" s="240">
        <v>12.97</v>
      </c>
      <c r="G25" s="237"/>
      <c r="H25" s="237"/>
      <c r="I25" s="237"/>
      <c r="J25" s="237">
        <v>12.97</v>
      </c>
      <c r="K25" s="237"/>
      <c r="M25" s="259"/>
      <c r="N25" s="202"/>
    </row>
    <row r="26" spans="1:14" x14ac:dyDescent="0.3">
      <c r="A26" s="239">
        <v>45962</v>
      </c>
      <c r="B26" s="202" t="s">
        <v>124</v>
      </c>
      <c r="C26" s="202" t="s">
        <v>117</v>
      </c>
      <c r="D26" s="202" t="s">
        <v>126</v>
      </c>
      <c r="E26" s="202" t="s">
        <v>190</v>
      </c>
      <c r="F26" s="240">
        <v>12</v>
      </c>
      <c r="G26" s="237"/>
      <c r="H26" s="237"/>
      <c r="I26" s="237"/>
      <c r="J26" s="237"/>
      <c r="K26" s="237">
        <v>12</v>
      </c>
      <c r="M26" s="259"/>
      <c r="N26" s="202"/>
    </row>
    <row r="27" spans="1:14" x14ac:dyDescent="0.3">
      <c r="A27" s="239">
        <v>45962</v>
      </c>
      <c r="B27" s="202" t="s">
        <v>138</v>
      </c>
      <c r="C27" s="202" t="s">
        <v>337</v>
      </c>
      <c r="D27" s="202" t="s">
        <v>126</v>
      </c>
      <c r="E27" s="202" t="s">
        <v>190</v>
      </c>
      <c r="F27" s="240">
        <v>17.34</v>
      </c>
      <c r="G27" s="237"/>
      <c r="H27" s="237"/>
      <c r="I27" s="237"/>
      <c r="J27" s="237">
        <v>17.34</v>
      </c>
      <c r="K27" s="237"/>
      <c r="M27" s="259"/>
      <c r="N27" s="202"/>
    </row>
    <row r="28" spans="1:14" x14ac:dyDescent="0.3">
      <c r="A28" s="239">
        <v>45992</v>
      </c>
      <c r="B28" s="202" t="s">
        <v>247</v>
      </c>
      <c r="C28" s="202" t="s">
        <v>123</v>
      </c>
      <c r="D28" s="202" t="s">
        <v>126</v>
      </c>
      <c r="E28" s="202" t="s">
        <v>190</v>
      </c>
      <c r="F28" s="240">
        <v>12.97</v>
      </c>
      <c r="G28" s="237"/>
      <c r="H28" s="237"/>
      <c r="I28" s="237"/>
      <c r="J28" s="237">
        <v>12.97</v>
      </c>
      <c r="K28" s="237"/>
      <c r="M28" s="259"/>
      <c r="N28" s="202"/>
    </row>
    <row r="29" spans="1:14" x14ac:dyDescent="0.3">
      <c r="A29" s="239">
        <v>45992</v>
      </c>
      <c r="B29" s="202" t="s">
        <v>124</v>
      </c>
      <c r="C29" s="202" t="s">
        <v>342</v>
      </c>
      <c r="D29" s="202" t="s">
        <v>126</v>
      </c>
      <c r="E29" s="202" t="s">
        <v>190</v>
      </c>
      <c r="F29" s="240">
        <v>14.4</v>
      </c>
      <c r="G29" s="237"/>
      <c r="H29" s="237"/>
      <c r="I29" s="237"/>
      <c r="J29" s="237">
        <v>14.4</v>
      </c>
      <c r="K29" s="237"/>
      <c r="M29" s="259"/>
      <c r="N29" s="202"/>
    </row>
    <row r="30" spans="1:14" x14ac:dyDescent="0.3">
      <c r="A30" s="239">
        <v>45992</v>
      </c>
      <c r="B30" s="202" t="s">
        <v>247</v>
      </c>
      <c r="C30" s="202" t="s">
        <v>123</v>
      </c>
      <c r="D30" s="202" t="s">
        <v>126</v>
      </c>
      <c r="E30" s="202" t="s">
        <v>190</v>
      </c>
      <c r="F30" s="240">
        <v>38.92</v>
      </c>
      <c r="G30" s="237"/>
      <c r="H30" s="237"/>
      <c r="I30" s="237"/>
      <c r="J30" s="237">
        <v>38.92</v>
      </c>
      <c r="K30" s="237"/>
      <c r="M30" s="259"/>
      <c r="N30" s="202"/>
    </row>
    <row r="31" spans="1:14" x14ac:dyDescent="0.3">
      <c r="A31" s="239">
        <v>46023</v>
      </c>
      <c r="B31" s="202" t="s">
        <v>124</v>
      </c>
      <c r="C31" s="202" t="s">
        <v>342</v>
      </c>
      <c r="D31" s="202" t="s">
        <v>126</v>
      </c>
      <c r="E31" s="202" t="s">
        <v>190</v>
      </c>
      <c r="F31" s="240">
        <v>14.4</v>
      </c>
      <c r="G31" s="237"/>
      <c r="H31" s="237"/>
      <c r="I31" s="237"/>
      <c r="J31" s="237">
        <v>14.4</v>
      </c>
      <c r="K31" s="237"/>
      <c r="M31" s="259"/>
      <c r="N31" s="202"/>
    </row>
    <row r="32" spans="1:14" x14ac:dyDescent="0.3">
      <c r="A32" s="239">
        <v>46023</v>
      </c>
      <c r="B32" s="202" t="s">
        <v>349</v>
      </c>
      <c r="C32" s="202" t="s">
        <v>342</v>
      </c>
      <c r="D32" s="202" t="s">
        <v>126</v>
      </c>
      <c r="E32" s="202" t="s">
        <v>190</v>
      </c>
      <c r="F32" s="240">
        <v>8.49</v>
      </c>
      <c r="G32" s="237"/>
      <c r="H32" s="237"/>
      <c r="I32" s="237"/>
      <c r="J32" s="237">
        <v>8.49</v>
      </c>
      <c r="K32" s="237"/>
      <c r="M32" s="259"/>
      <c r="N32" s="202"/>
    </row>
    <row r="33" spans="1:14" x14ac:dyDescent="0.3">
      <c r="A33" s="239">
        <v>46054</v>
      </c>
      <c r="B33" s="202" t="s">
        <v>124</v>
      </c>
      <c r="C33" s="202" t="s">
        <v>342</v>
      </c>
      <c r="D33" s="202" t="s">
        <v>126</v>
      </c>
      <c r="E33" s="202" t="s">
        <v>190</v>
      </c>
      <c r="F33" s="240">
        <v>14.4</v>
      </c>
      <c r="G33" s="237"/>
      <c r="H33" s="237"/>
      <c r="I33" s="237"/>
      <c r="J33" s="237">
        <v>14.4</v>
      </c>
      <c r="K33" s="237"/>
      <c r="M33" s="259"/>
      <c r="N33" s="202"/>
    </row>
    <row r="34" spans="1:14" x14ac:dyDescent="0.3">
      <c r="A34" s="239">
        <v>46054</v>
      </c>
      <c r="B34" s="202" t="s">
        <v>15</v>
      </c>
      <c r="C34" s="202" t="s">
        <v>351</v>
      </c>
      <c r="D34" s="202" t="s">
        <v>126</v>
      </c>
      <c r="E34" s="202" t="s">
        <v>190</v>
      </c>
      <c r="F34" s="240">
        <v>13.6</v>
      </c>
      <c r="G34" s="237"/>
      <c r="H34" s="237"/>
      <c r="I34" s="237"/>
      <c r="J34" s="237">
        <v>13.6</v>
      </c>
      <c r="K34" s="237"/>
      <c r="M34" s="259"/>
      <c r="N34" s="202"/>
    </row>
    <row r="35" spans="1:14" x14ac:dyDescent="0.3">
      <c r="A35" s="239">
        <v>46054</v>
      </c>
      <c r="B35" s="202" t="s">
        <v>349</v>
      </c>
      <c r="C35" s="202" t="s">
        <v>342</v>
      </c>
      <c r="D35" s="202" t="s">
        <v>126</v>
      </c>
      <c r="E35" s="202" t="s">
        <v>190</v>
      </c>
      <c r="F35" s="240">
        <v>8.49</v>
      </c>
      <c r="G35" s="237"/>
      <c r="H35" s="237"/>
      <c r="I35" s="237"/>
      <c r="J35" s="237">
        <v>8.49</v>
      </c>
      <c r="K35" s="237"/>
      <c r="M35" s="259"/>
      <c r="N35" s="202"/>
    </row>
    <row r="36" spans="1:14" x14ac:dyDescent="0.3">
      <c r="A36" s="239">
        <v>46054</v>
      </c>
      <c r="B36" s="202" t="s">
        <v>172</v>
      </c>
      <c r="C36" s="202" t="s">
        <v>367</v>
      </c>
      <c r="D36" s="202" t="s">
        <v>126</v>
      </c>
      <c r="E36" s="202" t="s">
        <v>190</v>
      </c>
      <c r="F36" s="240">
        <v>16.989999999999998</v>
      </c>
      <c r="G36" s="237"/>
      <c r="H36" s="237"/>
      <c r="I36" s="237"/>
      <c r="J36" s="237">
        <v>16.989999999999998</v>
      </c>
      <c r="K36" s="237"/>
      <c r="M36" s="259"/>
      <c r="N36" s="202"/>
    </row>
    <row r="37" spans="1:14" x14ac:dyDescent="0.3">
      <c r="A37" s="239">
        <v>46082</v>
      </c>
      <c r="B37" s="202" t="s">
        <v>124</v>
      </c>
      <c r="C37" s="202" t="s">
        <v>342</v>
      </c>
      <c r="D37" s="202" t="s">
        <v>126</v>
      </c>
      <c r="E37" s="202" t="s">
        <v>190</v>
      </c>
      <c r="F37" s="240">
        <v>14.4</v>
      </c>
      <c r="G37" s="237"/>
      <c r="H37" s="237"/>
      <c r="I37" s="237"/>
      <c r="J37" s="237">
        <v>14.4</v>
      </c>
      <c r="K37" s="237"/>
      <c r="M37" s="259"/>
      <c r="N37" s="202"/>
    </row>
    <row r="38" spans="1:14" x14ac:dyDescent="0.3">
      <c r="A38" s="239">
        <v>46082</v>
      </c>
      <c r="B38" s="202" t="s">
        <v>349</v>
      </c>
      <c r="C38" s="202" t="s">
        <v>342</v>
      </c>
      <c r="D38" s="202" t="s">
        <v>126</v>
      </c>
      <c r="E38" s="202" t="s">
        <v>190</v>
      </c>
      <c r="F38" s="240">
        <v>8.49</v>
      </c>
      <c r="G38" s="237"/>
      <c r="H38" s="237"/>
      <c r="I38" s="237"/>
      <c r="J38" s="237">
        <v>8.49</v>
      </c>
      <c r="K38" s="237"/>
      <c r="M38" s="259"/>
      <c r="N38" s="202"/>
    </row>
    <row r="39" spans="1:14" x14ac:dyDescent="0.3">
      <c r="A39" s="239">
        <v>46082</v>
      </c>
      <c r="B39" s="11" t="s">
        <v>370</v>
      </c>
      <c r="C39" s="254" t="s">
        <v>371</v>
      </c>
      <c r="D39" s="202" t="s">
        <v>126</v>
      </c>
      <c r="E39" s="202" t="s">
        <v>190</v>
      </c>
      <c r="F39" s="12">
        <v>22.34</v>
      </c>
      <c r="G39" s="13">
        <v>3.72</v>
      </c>
      <c r="H39" s="13">
        <v>18.62</v>
      </c>
      <c r="I39" s="237"/>
      <c r="J39" s="237"/>
      <c r="K39" s="237"/>
      <c r="M39" s="259"/>
      <c r="N39" s="202"/>
    </row>
    <row r="40" spans="1:14" x14ac:dyDescent="0.3">
      <c r="A40" s="239">
        <v>46082</v>
      </c>
      <c r="B40" s="11" t="s">
        <v>375</v>
      </c>
      <c r="C40" s="254" t="s">
        <v>372</v>
      </c>
      <c r="D40" s="202" t="s">
        <v>126</v>
      </c>
      <c r="E40" s="202" t="s">
        <v>190</v>
      </c>
      <c r="F40" s="12">
        <v>89.39</v>
      </c>
      <c r="G40" s="13">
        <v>14.9</v>
      </c>
      <c r="H40" s="13">
        <v>74.489999999999995</v>
      </c>
      <c r="I40" s="237"/>
      <c r="J40" s="237"/>
      <c r="K40" s="237"/>
      <c r="M40" s="259"/>
      <c r="N40" s="202"/>
    </row>
    <row r="41" spans="1:14" x14ac:dyDescent="0.3">
      <c r="A41" s="239">
        <v>46082</v>
      </c>
      <c r="B41" s="11" t="s">
        <v>374</v>
      </c>
      <c r="C41" s="254" t="s">
        <v>373</v>
      </c>
      <c r="D41" s="202" t="s">
        <v>126</v>
      </c>
      <c r="E41" s="202" t="s">
        <v>190</v>
      </c>
      <c r="F41" s="12">
        <v>172.99</v>
      </c>
      <c r="G41" s="13">
        <v>28.83</v>
      </c>
      <c r="H41" s="13">
        <v>144.16</v>
      </c>
      <c r="I41" s="237"/>
      <c r="J41" s="237"/>
      <c r="K41" s="237"/>
      <c r="M41" s="259"/>
      <c r="N41" s="202"/>
    </row>
    <row r="42" spans="1:14" x14ac:dyDescent="0.3">
      <c r="A42" s="239"/>
      <c r="B42" s="11" t="s">
        <v>138</v>
      </c>
      <c r="C42" s="254" t="s">
        <v>381</v>
      </c>
      <c r="D42" s="202" t="s">
        <v>126</v>
      </c>
      <c r="E42" s="202" t="s">
        <v>190</v>
      </c>
      <c r="F42" s="12">
        <v>38.090000000000003</v>
      </c>
      <c r="G42" s="13"/>
      <c r="H42" s="13"/>
      <c r="I42" s="237"/>
      <c r="J42" s="237">
        <v>38.090000000000003</v>
      </c>
      <c r="K42" s="237"/>
      <c r="M42" s="259"/>
      <c r="N42" s="202"/>
    </row>
    <row r="43" spans="1:14" x14ac:dyDescent="0.3">
      <c r="A43" s="239"/>
      <c r="B43" s="202"/>
      <c r="C43" s="202"/>
      <c r="D43" s="202"/>
      <c r="E43" s="202"/>
      <c r="F43" s="240"/>
      <c r="G43" s="237"/>
      <c r="H43" s="237"/>
      <c r="I43" s="237"/>
      <c r="J43" s="237"/>
      <c r="K43" s="237"/>
      <c r="M43" s="259"/>
      <c r="N43" s="202"/>
    </row>
    <row r="44" spans="1:14" x14ac:dyDescent="0.3">
      <c r="A44" s="202"/>
      <c r="B44" s="202"/>
      <c r="C44" s="237">
        <f>G44+I44+J44+K44+H44</f>
        <v>1683.9</v>
      </c>
      <c r="D44" s="202"/>
      <c r="E44" s="202"/>
      <c r="F44" s="240">
        <f>SUM(F5:F42)</f>
        <v>1683.9000000000003</v>
      </c>
      <c r="G44" s="240">
        <f t="shared" ref="G44:K44" si="0">SUM(G5:G42)</f>
        <v>196.64000000000004</v>
      </c>
      <c r="H44" s="240">
        <f t="shared" si="0"/>
        <v>237.26999999999998</v>
      </c>
      <c r="I44" s="240">
        <f t="shared" si="0"/>
        <v>518</v>
      </c>
      <c r="J44" s="240">
        <f t="shared" si="0"/>
        <v>657.99000000000012</v>
      </c>
      <c r="K44" s="240">
        <f t="shared" si="0"/>
        <v>74</v>
      </c>
      <c r="M44" s="202" t="s">
        <v>24</v>
      </c>
      <c r="N44" s="237">
        <f>SUM(N7:N17)</f>
        <v>1331.34</v>
      </c>
    </row>
    <row r="45" spans="1:14" x14ac:dyDescent="0.3">
      <c r="A45" s="202"/>
      <c r="B45" s="202"/>
      <c r="C45" s="202"/>
      <c r="D45" s="202"/>
      <c r="E45" s="202"/>
      <c r="F45" s="237"/>
      <c r="G45" s="237"/>
      <c r="H45" s="237"/>
      <c r="I45" s="237"/>
      <c r="J45" s="237"/>
      <c r="K45" s="237"/>
      <c r="M45" s="202"/>
      <c r="N45" s="202"/>
    </row>
    <row r="46" spans="1:14" x14ac:dyDescent="0.3">
      <c r="A46" s="202"/>
      <c r="B46" s="202"/>
      <c r="C46" s="202"/>
      <c r="D46" s="202"/>
      <c r="E46" s="202"/>
      <c r="F46" s="237"/>
      <c r="G46" s="237"/>
      <c r="H46" s="237"/>
      <c r="I46" s="237"/>
      <c r="J46" s="237"/>
      <c r="K46" s="237"/>
      <c r="M46" s="202"/>
      <c r="N46" s="202"/>
    </row>
    <row r="47" spans="1:14" x14ac:dyDescent="0.3">
      <c r="A47" s="202"/>
      <c r="B47" s="202"/>
      <c r="C47" s="202"/>
      <c r="D47" s="202"/>
      <c r="E47" s="202"/>
      <c r="F47" s="237"/>
      <c r="G47" s="237"/>
      <c r="H47" s="237"/>
      <c r="I47" s="237"/>
      <c r="J47" s="237"/>
      <c r="K47" s="237"/>
    </row>
    <row r="48" spans="1:14" x14ac:dyDescent="0.3">
      <c r="A48" s="202"/>
      <c r="B48" s="202"/>
      <c r="C48" s="202"/>
      <c r="D48" s="202"/>
      <c r="E48" s="202"/>
      <c r="F48" s="237"/>
      <c r="G48" s="237"/>
      <c r="H48" s="237"/>
      <c r="I48" s="237"/>
      <c r="J48" s="237"/>
      <c r="K48" s="237"/>
    </row>
    <row r="49" spans="1:15" x14ac:dyDescent="0.3">
      <c r="A49" s="202"/>
      <c r="B49" s="202"/>
      <c r="C49" s="202"/>
      <c r="D49" s="202"/>
      <c r="E49" s="202"/>
      <c r="F49" s="237"/>
      <c r="G49" s="237"/>
      <c r="H49" s="237"/>
      <c r="I49" s="237"/>
      <c r="J49" s="237"/>
      <c r="K49" s="237"/>
    </row>
    <row r="50" spans="1:15" x14ac:dyDescent="0.3">
      <c r="A50" s="202"/>
      <c r="B50" s="202"/>
      <c r="C50" s="202"/>
      <c r="D50" s="202"/>
      <c r="E50" s="202"/>
      <c r="F50" s="237"/>
      <c r="G50" s="237"/>
      <c r="H50" s="237"/>
      <c r="I50" s="237"/>
      <c r="J50" s="237"/>
      <c r="K50" s="237"/>
    </row>
    <row r="51" spans="1:15" x14ac:dyDescent="0.3">
      <c r="A51" s="202"/>
      <c r="B51" s="202"/>
      <c r="C51" s="202"/>
      <c r="D51" s="202"/>
      <c r="E51" s="202"/>
      <c r="F51" s="237"/>
      <c r="G51" s="237"/>
      <c r="H51" s="237"/>
      <c r="I51" s="237"/>
      <c r="J51" s="237"/>
      <c r="K51" s="237"/>
    </row>
    <row r="52" spans="1:15" x14ac:dyDescent="0.3">
      <c r="A52" s="202"/>
      <c r="B52" s="202"/>
      <c r="C52" s="202"/>
      <c r="D52" s="202"/>
      <c r="E52" s="202"/>
      <c r="F52" s="237"/>
      <c r="G52" s="237"/>
      <c r="H52" s="237"/>
      <c r="I52" s="237"/>
      <c r="J52" s="237"/>
      <c r="K52" s="237"/>
      <c r="M52" s="257" t="s">
        <v>387</v>
      </c>
      <c r="O52" s="258">
        <f>O3+N44-C44</f>
        <v>3.2999999999997272</v>
      </c>
    </row>
    <row r="53" spans="1:15" x14ac:dyDescent="0.3">
      <c r="A53" s="202"/>
      <c r="B53" s="202"/>
      <c r="C53" s="202"/>
      <c r="D53" s="202"/>
      <c r="E53" s="202"/>
      <c r="F53" s="237"/>
      <c r="G53" s="237"/>
      <c r="H53" s="237"/>
      <c r="I53" s="237"/>
      <c r="J53" s="237"/>
      <c r="K53" s="237"/>
    </row>
    <row r="54" spans="1:15" x14ac:dyDescent="0.3">
      <c r="A54" s="202"/>
      <c r="B54" s="202"/>
      <c r="C54" s="202"/>
      <c r="D54" s="202"/>
      <c r="E54" s="202"/>
      <c r="F54" s="237"/>
      <c r="G54" s="237"/>
      <c r="H54" s="237"/>
      <c r="I54" s="237"/>
      <c r="J54" s="237"/>
      <c r="K54" s="237"/>
    </row>
    <row r="55" spans="1:15" x14ac:dyDescent="0.3">
      <c r="A55" s="202"/>
      <c r="B55" s="202"/>
      <c r="C55" s="202"/>
      <c r="D55" s="202"/>
      <c r="E55" s="202"/>
      <c r="F55" s="237"/>
      <c r="G55" s="237"/>
      <c r="H55" s="237"/>
      <c r="I55" s="237"/>
      <c r="J55" s="237"/>
      <c r="K55" s="237"/>
    </row>
    <row r="56" spans="1:15" x14ac:dyDescent="0.3">
      <c r="A56" s="202"/>
      <c r="B56" s="202"/>
      <c r="C56" s="202"/>
      <c r="D56" s="202"/>
      <c r="E56" s="202"/>
      <c r="F56" s="237"/>
      <c r="G56" s="237"/>
      <c r="H56" s="237"/>
      <c r="I56" s="237"/>
      <c r="J56" s="237"/>
      <c r="K56" s="237"/>
    </row>
    <row r="57" spans="1:15" x14ac:dyDescent="0.3">
      <c r="A57" s="202"/>
      <c r="B57" s="202"/>
      <c r="C57" s="202"/>
      <c r="D57" s="202"/>
      <c r="E57" s="202"/>
      <c r="F57" s="237"/>
      <c r="G57" s="237"/>
      <c r="H57" s="237"/>
      <c r="I57" s="237"/>
      <c r="J57" s="237"/>
      <c r="K57" s="237"/>
    </row>
    <row r="58" spans="1:15" x14ac:dyDescent="0.3">
      <c r="A58" s="202"/>
      <c r="B58" s="202"/>
      <c r="C58" s="202"/>
      <c r="D58" s="202"/>
      <c r="E58" s="202"/>
      <c r="F58" s="202"/>
      <c r="G58" s="202"/>
      <c r="H58" s="202"/>
      <c r="I58" s="202"/>
      <c r="J58" s="202"/>
      <c r="K58" s="202"/>
    </row>
  </sheetData>
  <pageMargins left="0.7" right="0.7" top="0.75" bottom="0.75" header="0.3" footer="0.3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4"/>
  <sheetViews>
    <sheetView workbookViewId="0">
      <selection activeCell="B13" sqref="B13"/>
    </sheetView>
  </sheetViews>
  <sheetFormatPr defaultRowHeight="14.4" x14ac:dyDescent="0.3"/>
  <cols>
    <col min="1" max="1" width="47" style="243" bestFit="1" customWidth="1"/>
    <col min="2" max="2" width="15.44140625" style="243" bestFit="1" customWidth="1"/>
    <col min="3" max="3" width="8.88671875" style="243"/>
    <col min="4" max="4" width="13.109375" style="243" bestFit="1" customWidth="1"/>
    <col min="5" max="5" width="8.88671875" style="243"/>
    <col min="6" max="6" width="9.88671875" style="243" bestFit="1" customWidth="1"/>
    <col min="7" max="16384" width="8.88671875" style="243"/>
  </cols>
  <sheetData>
    <row r="1" spans="1:4" x14ac:dyDescent="0.3">
      <c r="A1" s="63" t="s">
        <v>386</v>
      </c>
    </row>
    <row r="2" spans="1:4" x14ac:dyDescent="0.3">
      <c r="A2" s="242"/>
    </row>
    <row r="3" spans="1:4" x14ac:dyDescent="0.3">
      <c r="A3" s="243" t="s">
        <v>102</v>
      </c>
      <c r="B3" s="244">
        <v>16820.919999999998</v>
      </c>
      <c r="C3" s="244"/>
      <c r="D3" s="244"/>
    </row>
    <row r="4" spans="1:4" x14ac:dyDescent="0.3">
      <c r="A4" s="243" t="s">
        <v>101</v>
      </c>
      <c r="B4" s="244">
        <v>74000</v>
      </c>
      <c r="C4" s="244"/>
      <c r="D4" s="244"/>
    </row>
    <row r="5" spans="1:4" x14ac:dyDescent="0.3">
      <c r="A5" s="243" t="s">
        <v>103</v>
      </c>
      <c r="B5" s="244">
        <v>136412.63</v>
      </c>
      <c r="C5" s="244"/>
      <c r="D5" s="244"/>
    </row>
    <row r="6" spans="1:4" x14ac:dyDescent="0.3">
      <c r="A6" s="243" t="s">
        <v>104</v>
      </c>
      <c r="B6" s="244">
        <v>1546.22</v>
      </c>
      <c r="C6" s="244"/>
      <c r="D6" s="244"/>
    </row>
    <row r="7" spans="1:4" x14ac:dyDescent="0.3">
      <c r="A7" s="243" t="s">
        <v>105</v>
      </c>
      <c r="B7" s="244">
        <v>2588.54</v>
      </c>
      <c r="C7" s="244"/>
      <c r="D7" s="244"/>
    </row>
    <row r="8" spans="1:4" x14ac:dyDescent="0.3">
      <c r="A8" s="243" t="s">
        <v>107</v>
      </c>
      <c r="B8" s="244">
        <v>3.3</v>
      </c>
      <c r="C8" s="244"/>
      <c r="D8" s="244"/>
    </row>
    <row r="9" spans="1:4" x14ac:dyDescent="0.3">
      <c r="B9" s="244"/>
      <c r="C9" s="244"/>
      <c r="D9" s="244"/>
    </row>
    <row r="10" spans="1:4" x14ac:dyDescent="0.3">
      <c r="B10" s="261">
        <f>SUM(B3:B9)</f>
        <v>231371.61</v>
      </c>
      <c r="C10" s="244"/>
      <c r="D10" s="244"/>
    </row>
    <row r="11" spans="1:4" x14ac:dyDescent="0.3">
      <c r="D11" s="246"/>
    </row>
    <row r="12" spans="1:4" x14ac:dyDescent="0.3">
      <c r="A12" s="247" t="s">
        <v>70</v>
      </c>
      <c r="B12" s="248"/>
      <c r="D12" s="246"/>
    </row>
    <row r="13" spans="1:4" x14ac:dyDescent="0.3">
      <c r="A13" s="248" t="s">
        <v>26</v>
      </c>
      <c r="B13" s="248">
        <v>114759.92</v>
      </c>
      <c r="D13" s="246"/>
    </row>
    <row r="14" spans="1:4" x14ac:dyDescent="0.3">
      <c r="A14" s="248" t="s">
        <v>108</v>
      </c>
      <c r="B14" s="248">
        <v>500</v>
      </c>
      <c r="D14" s="246"/>
    </row>
    <row r="15" spans="1:4" x14ac:dyDescent="0.3">
      <c r="A15" s="248" t="s">
        <v>109</v>
      </c>
      <c r="B15" s="248">
        <v>500</v>
      </c>
      <c r="D15" s="246"/>
    </row>
    <row r="16" spans="1:4" x14ac:dyDescent="0.3">
      <c r="A16" s="248" t="s">
        <v>110</v>
      </c>
      <c r="B16" s="248">
        <v>171.51</v>
      </c>
      <c r="D16" s="246"/>
    </row>
    <row r="17" spans="1:6" x14ac:dyDescent="0.3">
      <c r="A17" s="248" t="s">
        <v>111</v>
      </c>
      <c r="B17" s="248">
        <v>1800</v>
      </c>
      <c r="D17" s="246"/>
    </row>
    <row r="18" spans="1:6" x14ac:dyDescent="0.3">
      <c r="A18" s="248" t="s">
        <v>59</v>
      </c>
      <c r="B18" s="248">
        <v>8000</v>
      </c>
      <c r="F18" s="244"/>
    </row>
    <row r="19" spans="1:6" x14ac:dyDescent="0.3">
      <c r="A19" s="248" t="s">
        <v>112</v>
      </c>
      <c r="B19" s="248">
        <v>11947.51</v>
      </c>
      <c r="D19" s="244"/>
    </row>
    <row r="20" spans="1:6" x14ac:dyDescent="0.3">
      <c r="A20" s="248" t="s">
        <v>17</v>
      </c>
      <c r="B20" s="248">
        <f>B6</f>
        <v>1546.22</v>
      </c>
      <c r="D20" s="244"/>
    </row>
    <row r="21" spans="1:6" x14ac:dyDescent="0.3">
      <c r="A21" s="248" t="s">
        <v>389</v>
      </c>
      <c r="B21" s="248">
        <f>B7</f>
        <v>2588.54</v>
      </c>
      <c r="D21" s="244"/>
    </row>
    <row r="22" spans="1:6" x14ac:dyDescent="0.3">
      <c r="A22" s="248"/>
      <c r="B22" s="248"/>
      <c r="D22" s="244"/>
    </row>
    <row r="23" spans="1:6" x14ac:dyDescent="0.3">
      <c r="A23" s="248" t="s">
        <v>164</v>
      </c>
      <c r="B23" s="247">
        <f>SUM(B13:B21)</f>
        <v>141813.70000000001</v>
      </c>
    </row>
    <row r="25" spans="1:6" s="250" customFormat="1" x14ac:dyDescent="0.3">
      <c r="A25" s="250" t="s">
        <v>71</v>
      </c>
      <c r="B25" s="249">
        <f>B10-B23</f>
        <v>89557.909999999974</v>
      </c>
    </row>
    <row r="26" spans="1:6" x14ac:dyDescent="0.3">
      <c r="A26" s="245"/>
      <c r="D26" s="246"/>
    </row>
    <row r="27" spans="1:6" x14ac:dyDescent="0.3">
      <c r="A27" s="245"/>
      <c r="B27" s="261">
        <f>B23+B25</f>
        <v>231371.61</v>
      </c>
      <c r="D27" s="244"/>
    </row>
    <row r="29" spans="1:6" x14ac:dyDescent="0.3">
      <c r="A29" s="244"/>
    </row>
    <row r="30" spans="1:6" x14ac:dyDescent="0.3">
      <c r="A30" s="244"/>
    </row>
    <row r="35" spans="3:7" x14ac:dyDescent="0.3">
      <c r="C35" s="249"/>
      <c r="D35" s="244"/>
      <c r="E35" s="244"/>
      <c r="F35" s="244"/>
      <c r="G35" s="244"/>
    </row>
    <row r="36" spans="3:7" x14ac:dyDescent="0.3">
      <c r="C36" s="244"/>
      <c r="D36" s="244"/>
      <c r="E36" s="244"/>
      <c r="F36" s="244"/>
      <c r="G36" s="244"/>
    </row>
    <row r="37" spans="3:7" x14ac:dyDescent="0.3">
      <c r="C37" s="244"/>
      <c r="D37" s="244"/>
      <c r="E37" s="244"/>
      <c r="F37" s="244"/>
      <c r="G37" s="244"/>
    </row>
    <row r="38" spans="3:7" x14ac:dyDescent="0.3">
      <c r="C38" s="244"/>
      <c r="D38" s="244"/>
      <c r="E38" s="244"/>
      <c r="F38" s="244"/>
      <c r="G38" s="244"/>
    </row>
    <row r="39" spans="3:7" x14ac:dyDescent="0.3">
      <c r="C39" s="244"/>
      <c r="D39" s="244"/>
      <c r="E39" s="244"/>
      <c r="F39" s="244"/>
      <c r="G39" s="244"/>
    </row>
    <row r="40" spans="3:7" x14ac:dyDescent="0.3">
      <c r="C40" s="244"/>
      <c r="D40" s="244"/>
      <c r="E40" s="244"/>
      <c r="F40" s="244"/>
      <c r="G40" s="244"/>
    </row>
    <row r="41" spans="3:7" x14ac:dyDescent="0.3">
      <c r="C41" s="244"/>
      <c r="D41" s="244"/>
      <c r="E41" s="244"/>
      <c r="F41" s="244"/>
      <c r="G41" s="244"/>
    </row>
    <row r="42" spans="3:7" x14ac:dyDescent="0.3">
      <c r="C42" s="244"/>
      <c r="D42" s="244"/>
      <c r="E42" s="244"/>
      <c r="F42" s="244"/>
      <c r="G42" s="244"/>
    </row>
    <row r="43" spans="3:7" x14ac:dyDescent="0.3">
      <c r="C43" s="244"/>
      <c r="D43" s="244"/>
      <c r="E43" s="244"/>
      <c r="F43" s="244"/>
      <c r="G43" s="244"/>
    </row>
    <row r="44" spans="3:7" x14ac:dyDescent="0.3">
      <c r="C44" s="244"/>
      <c r="D44" s="244"/>
      <c r="E44" s="244"/>
      <c r="F44" s="244"/>
      <c r="G44" s="244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3"/>
  <sheetViews>
    <sheetView tabSelected="1" workbookViewId="0">
      <selection activeCell="I56" sqref="I56"/>
    </sheetView>
  </sheetViews>
  <sheetFormatPr defaultColWidth="8.6640625" defaultRowHeight="13.8" x14ac:dyDescent="0.3"/>
  <cols>
    <col min="1" max="1" width="12.109375" style="18" customWidth="1"/>
    <col min="2" max="2" width="15.44140625" style="18" bestFit="1" customWidth="1"/>
    <col min="3" max="3" width="12.109375" style="18" customWidth="1"/>
    <col min="4" max="4" width="20.88671875" style="18" customWidth="1"/>
    <col min="5" max="5" width="16.44140625" style="18" bestFit="1" customWidth="1"/>
    <col min="6" max="6" width="11.33203125" style="76" bestFit="1" customWidth="1"/>
    <col min="7" max="16384" width="8.6640625" style="18"/>
  </cols>
  <sheetData>
    <row r="1" spans="1:6" s="87" customFormat="1" ht="15.6" x14ac:dyDescent="0.3">
      <c r="A1" s="83" t="s">
        <v>87</v>
      </c>
      <c r="B1" s="83"/>
      <c r="C1" s="84"/>
      <c r="D1" s="85" t="s">
        <v>377</v>
      </c>
      <c r="E1" s="85"/>
      <c r="F1" s="86"/>
    </row>
    <row r="2" spans="1:6" x14ac:dyDescent="0.3">
      <c r="A2" s="66"/>
      <c r="B2" s="66"/>
      <c r="C2" s="69"/>
      <c r="D2" s="70"/>
      <c r="E2" s="70"/>
      <c r="F2" s="74"/>
    </row>
    <row r="3" spans="1:6" x14ac:dyDescent="0.3">
      <c r="A3" s="71" t="s">
        <v>23</v>
      </c>
      <c r="B3" s="71" t="s">
        <v>63</v>
      </c>
      <c r="C3" s="72" t="s">
        <v>19</v>
      </c>
      <c r="D3" s="73" t="s">
        <v>20</v>
      </c>
      <c r="E3" s="73" t="s">
        <v>21</v>
      </c>
      <c r="F3" s="75" t="s">
        <v>22</v>
      </c>
    </row>
    <row r="4" spans="1:6" x14ac:dyDescent="0.3">
      <c r="A4" s="71"/>
      <c r="B4" s="71"/>
      <c r="C4" s="72"/>
      <c r="D4" s="73"/>
      <c r="E4" s="73"/>
      <c r="F4" s="75"/>
    </row>
    <row r="5" spans="1:6" x14ac:dyDescent="0.3">
      <c r="A5" s="241">
        <v>45748</v>
      </c>
      <c r="B5" s="71" t="s">
        <v>78</v>
      </c>
      <c r="C5" s="72">
        <v>891752783</v>
      </c>
      <c r="D5" s="73" t="s">
        <v>99</v>
      </c>
      <c r="E5" s="73" t="s">
        <v>100</v>
      </c>
      <c r="F5" s="75">
        <v>484.21</v>
      </c>
    </row>
    <row r="6" spans="1:6" x14ac:dyDescent="0.3">
      <c r="A6" s="64">
        <v>45748</v>
      </c>
      <c r="B6" s="64" t="s">
        <v>137</v>
      </c>
      <c r="C6" s="2" t="s">
        <v>155</v>
      </c>
      <c r="D6" s="2" t="s">
        <v>18</v>
      </c>
      <c r="E6" s="73" t="s">
        <v>100</v>
      </c>
      <c r="F6" s="29">
        <v>2.4</v>
      </c>
    </row>
    <row r="7" spans="1:6" x14ac:dyDescent="0.3">
      <c r="A7" s="64">
        <v>45748</v>
      </c>
      <c r="B7" s="64" t="s">
        <v>137</v>
      </c>
      <c r="C7" s="2" t="s">
        <v>155</v>
      </c>
      <c r="D7" s="2" t="s">
        <v>18</v>
      </c>
      <c r="E7" s="73" t="s">
        <v>100</v>
      </c>
      <c r="F7" s="29">
        <v>5</v>
      </c>
    </row>
    <row r="8" spans="1:6" x14ac:dyDescent="0.3">
      <c r="A8" s="64">
        <v>45748</v>
      </c>
      <c r="B8" s="2" t="s">
        <v>138</v>
      </c>
      <c r="C8" s="2" t="s">
        <v>154</v>
      </c>
      <c r="D8" s="2" t="s">
        <v>123</v>
      </c>
      <c r="E8" s="2" t="s">
        <v>100</v>
      </c>
      <c r="F8" s="29">
        <v>4.8899999999999997</v>
      </c>
    </row>
    <row r="9" spans="1:6" x14ac:dyDescent="0.3">
      <c r="A9" s="64">
        <v>45748</v>
      </c>
      <c r="B9" s="2" t="s">
        <v>156</v>
      </c>
      <c r="C9" s="2">
        <v>211502667</v>
      </c>
      <c r="D9" s="2" t="s">
        <v>130</v>
      </c>
      <c r="E9" s="2" t="s">
        <v>100</v>
      </c>
      <c r="F9" s="29">
        <v>18.8</v>
      </c>
    </row>
    <row r="10" spans="1:6" x14ac:dyDescent="0.3">
      <c r="A10" s="64">
        <v>45748</v>
      </c>
      <c r="B10" s="2" t="s">
        <v>156</v>
      </c>
      <c r="C10" s="2">
        <v>211502667</v>
      </c>
      <c r="D10" s="2" t="s">
        <v>130</v>
      </c>
      <c r="E10" s="2" t="s">
        <v>100</v>
      </c>
      <c r="F10" s="29">
        <v>84.8</v>
      </c>
    </row>
    <row r="11" spans="1:6" x14ac:dyDescent="0.3">
      <c r="A11" s="64">
        <v>45748</v>
      </c>
      <c r="B11" s="5" t="s">
        <v>163</v>
      </c>
      <c r="C11" s="2" t="s">
        <v>356</v>
      </c>
      <c r="D11" s="4" t="s">
        <v>83</v>
      </c>
      <c r="E11" s="2" t="s">
        <v>100</v>
      </c>
      <c r="F11" s="29">
        <v>163</v>
      </c>
    </row>
    <row r="12" spans="1:6" x14ac:dyDescent="0.3">
      <c r="A12" s="64">
        <v>45748</v>
      </c>
      <c r="B12" s="5" t="s">
        <v>171</v>
      </c>
      <c r="C12" s="2"/>
      <c r="D12" s="4" t="s">
        <v>179</v>
      </c>
      <c r="E12" s="2" t="s">
        <v>100</v>
      </c>
      <c r="F12" s="29">
        <v>4.08</v>
      </c>
    </row>
    <row r="13" spans="1:6" x14ac:dyDescent="0.3">
      <c r="A13" s="64">
        <v>45748</v>
      </c>
      <c r="B13" s="2" t="s">
        <v>172</v>
      </c>
      <c r="C13" s="2"/>
      <c r="D13" s="2" t="s">
        <v>173</v>
      </c>
      <c r="E13" s="2" t="s">
        <v>100</v>
      </c>
      <c r="F13" s="29">
        <v>7.95</v>
      </c>
    </row>
    <row r="14" spans="1:6" x14ac:dyDescent="0.3">
      <c r="A14" s="64">
        <v>45748</v>
      </c>
      <c r="B14" s="5" t="s">
        <v>78</v>
      </c>
      <c r="C14" s="72">
        <v>891752783</v>
      </c>
      <c r="D14" s="4" t="s">
        <v>99</v>
      </c>
      <c r="E14" s="2" t="s">
        <v>100</v>
      </c>
      <c r="F14" s="29">
        <v>32</v>
      </c>
    </row>
    <row r="15" spans="1:6" x14ac:dyDescent="0.3">
      <c r="A15" s="64">
        <v>45748</v>
      </c>
      <c r="B15" s="2" t="s">
        <v>180</v>
      </c>
      <c r="C15" s="2">
        <v>459945627</v>
      </c>
      <c r="D15" s="2" t="s">
        <v>99</v>
      </c>
      <c r="E15" s="2" t="s">
        <v>100</v>
      </c>
      <c r="F15" s="29">
        <v>1020.58</v>
      </c>
    </row>
    <row r="16" spans="1:6" x14ac:dyDescent="0.3">
      <c r="A16" s="64">
        <v>45748</v>
      </c>
      <c r="B16" s="2" t="s">
        <v>180</v>
      </c>
      <c r="C16" s="2">
        <v>459945627</v>
      </c>
      <c r="D16" s="4" t="s">
        <v>99</v>
      </c>
      <c r="E16" s="2" t="s">
        <v>100</v>
      </c>
      <c r="F16" s="29">
        <v>1067.44</v>
      </c>
    </row>
    <row r="17" spans="1:6" x14ac:dyDescent="0.3">
      <c r="A17" s="64">
        <v>45748</v>
      </c>
      <c r="B17" s="2" t="s">
        <v>180</v>
      </c>
      <c r="C17" s="2">
        <v>459945627</v>
      </c>
      <c r="D17" s="4" t="s">
        <v>99</v>
      </c>
      <c r="E17" s="2" t="s">
        <v>100</v>
      </c>
      <c r="F17" s="29">
        <v>206.35</v>
      </c>
    </row>
    <row r="18" spans="1:6" x14ac:dyDescent="0.3">
      <c r="A18" s="64">
        <v>45748</v>
      </c>
      <c r="B18" s="2" t="s">
        <v>185</v>
      </c>
      <c r="C18" s="2">
        <v>2472621</v>
      </c>
      <c r="D18" s="4" t="s">
        <v>186</v>
      </c>
      <c r="E18" s="2" t="s">
        <v>100</v>
      </c>
      <c r="F18" s="29">
        <v>8.11</v>
      </c>
    </row>
    <row r="19" spans="1:6" x14ac:dyDescent="0.3">
      <c r="A19" s="64">
        <v>45748</v>
      </c>
      <c r="B19" s="2" t="s">
        <v>191</v>
      </c>
      <c r="C19" s="2"/>
      <c r="D19" s="4" t="s">
        <v>99</v>
      </c>
      <c r="E19" s="2" t="s">
        <v>100</v>
      </c>
      <c r="F19" s="29">
        <v>32</v>
      </c>
    </row>
    <row r="20" spans="1:6" x14ac:dyDescent="0.3">
      <c r="A20" s="64">
        <v>45778</v>
      </c>
      <c r="B20" s="2" t="s">
        <v>137</v>
      </c>
      <c r="C20" s="2" t="s">
        <v>155</v>
      </c>
      <c r="D20" s="4" t="s">
        <v>18</v>
      </c>
      <c r="E20" s="2" t="s">
        <v>100</v>
      </c>
      <c r="F20" s="29">
        <v>5</v>
      </c>
    </row>
    <row r="21" spans="1:6" x14ac:dyDescent="0.3">
      <c r="A21" s="64">
        <v>45778</v>
      </c>
      <c r="B21" s="64" t="s">
        <v>137</v>
      </c>
      <c r="C21" s="2" t="s">
        <v>155</v>
      </c>
      <c r="D21" s="2" t="s">
        <v>18</v>
      </c>
      <c r="E21" s="73" t="s">
        <v>100</v>
      </c>
      <c r="F21" s="29">
        <v>2.4</v>
      </c>
    </row>
    <row r="22" spans="1:6" x14ac:dyDescent="0.3">
      <c r="A22" s="64">
        <v>45778</v>
      </c>
      <c r="B22" s="2" t="s">
        <v>180</v>
      </c>
      <c r="C22" s="2">
        <v>459945627</v>
      </c>
      <c r="D22" s="4" t="s">
        <v>99</v>
      </c>
      <c r="E22" s="73" t="s">
        <v>100</v>
      </c>
      <c r="F22" s="29">
        <v>1067.44</v>
      </c>
    </row>
    <row r="23" spans="1:6" x14ac:dyDescent="0.3">
      <c r="A23" s="64">
        <v>45778</v>
      </c>
      <c r="B23" s="2" t="s">
        <v>215</v>
      </c>
      <c r="C23" s="2">
        <v>803307958</v>
      </c>
      <c r="D23" s="4" t="s">
        <v>99</v>
      </c>
      <c r="E23" s="73" t="s">
        <v>100</v>
      </c>
      <c r="F23" s="29">
        <v>9.9</v>
      </c>
    </row>
    <row r="24" spans="1:6" x14ac:dyDescent="0.3">
      <c r="A24" s="64">
        <v>45778</v>
      </c>
      <c r="B24" s="2" t="s">
        <v>213</v>
      </c>
      <c r="C24" s="2">
        <v>927480112</v>
      </c>
      <c r="D24" s="4" t="s">
        <v>219</v>
      </c>
      <c r="E24" s="73" t="s">
        <v>100</v>
      </c>
      <c r="F24" s="29">
        <v>10.43</v>
      </c>
    </row>
    <row r="25" spans="1:6" x14ac:dyDescent="0.3">
      <c r="A25" s="64">
        <v>45809</v>
      </c>
      <c r="B25" s="2" t="s">
        <v>221</v>
      </c>
      <c r="C25" s="2">
        <v>920950827</v>
      </c>
      <c r="D25" s="4" t="s">
        <v>99</v>
      </c>
      <c r="E25" s="73" t="s">
        <v>100</v>
      </c>
      <c r="F25" s="29">
        <v>20.52</v>
      </c>
    </row>
    <row r="26" spans="1:6" x14ac:dyDescent="0.3">
      <c r="A26" s="64">
        <v>45809</v>
      </c>
      <c r="B26" s="2" t="s">
        <v>137</v>
      </c>
      <c r="C26" s="2" t="s">
        <v>155</v>
      </c>
      <c r="D26" s="4" t="s">
        <v>18</v>
      </c>
      <c r="E26" s="2" t="s">
        <v>100</v>
      </c>
      <c r="F26" s="29">
        <v>5</v>
      </c>
    </row>
    <row r="27" spans="1:6" x14ac:dyDescent="0.3">
      <c r="A27" s="64">
        <v>45809</v>
      </c>
      <c r="B27" s="64" t="s">
        <v>137</v>
      </c>
      <c r="C27" s="2" t="s">
        <v>155</v>
      </c>
      <c r="D27" s="2" t="s">
        <v>18</v>
      </c>
      <c r="E27" s="73" t="s">
        <v>100</v>
      </c>
      <c r="F27" s="29">
        <v>2.4</v>
      </c>
    </row>
    <row r="28" spans="1:6" x14ac:dyDescent="0.3">
      <c r="A28" s="64">
        <v>45809</v>
      </c>
      <c r="B28" s="2" t="s">
        <v>180</v>
      </c>
      <c r="C28" s="2">
        <v>459945627</v>
      </c>
      <c r="D28" s="4" t="s">
        <v>99</v>
      </c>
      <c r="E28" s="2" t="s">
        <v>100</v>
      </c>
      <c r="F28" s="29">
        <v>1067.44</v>
      </c>
    </row>
    <row r="29" spans="1:6" x14ac:dyDescent="0.3">
      <c r="A29" s="64">
        <v>45839</v>
      </c>
      <c r="B29" s="2" t="s">
        <v>137</v>
      </c>
      <c r="C29" s="2" t="s">
        <v>155</v>
      </c>
      <c r="D29" s="4" t="s">
        <v>18</v>
      </c>
      <c r="E29" s="2" t="s">
        <v>100</v>
      </c>
      <c r="F29" s="29">
        <v>5</v>
      </c>
    </row>
    <row r="30" spans="1:6" x14ac:dyDescent="0.3">
      <c r="A30" s="64">
        <v>45839</v>
      </c>
      <c r="B30" s="64" t="s">
        <v>137</v>
      </c>
      <c r="C30" s="2" t="s">
        <v>155</v>
      </c>
      <c r="D30" s="2" t="s">
        <v>18</v>
      </c>
      <c r="E30" s="73" t="s">
        <v>100</v>
      </c>
      <c r="F30" s="29">
        <v>2.4</v>
      </c>
    </row>
    <row r="31" spans="1:6" x14ac:dyDescent="0.3">
      <c r="A31" s="64">
        <v>45870</v>
      </c>
      <c r="B31" s="64" t="s">
        <v>137</v>
      </c>
      <c r="C31" s="2" t="s">
        <v>155</v>
      </c>
      <c r="D31" s="2" t="s">
        <v>18</v>
      </c>
      <c r="E31" s="73" t="s">
        <v>100</v>
      </c>
      <c r="F31" s="29">
        <v>2.4</v>
      </c>
    </row>
    <row r="32" spans="1:6" x14ac:dyDescent="0.3">
      <c r="A32" s="64">
        <v>45870</v>
      </c>
      <c r="B32" s="2" t="s">
        <v>180</v>
      </c>
      <c r="C32" s="2">
        <v>459945627</v>
      </c>
      <c r="D32" s="4" t="s">
        <v>99</v>
      </c>
      <c r="E32" s="2" t="s">
        <v>100</v>
      </c>
      <c r="F32" s="29">
        <v>1067.44</v>
      </c>
    </row>
    <row r="33" spans="1:6" x14ac:dyDescent="0.3">
      <c r="A33" s="64">
        <v>45901</v>
      </c>
      <c r="B33" s="2" t="s">
        <v>180</v>
      </c>
      <c r="C33" s="2">
        <v>459945627</v>
      </c>
      <c r="D33" s="4" t="s">
        <v>99</v>
      </c>
      <c r="E33" s="2" t="s">
        <v>100</v>
      </c>
      <c r="F33" s="29">
        <v>1067.44</v>
      </c>
    </row>
    <row r="34" spans="1:6" x14ac:dyDescent="0.3">
      <c r="A34" s="64">
        <v>45901</v>
      </c>
      <c r="B34" s="64" t="s">
        <v>137</v>
      </c>
      <c r="C34" s="2" t="s">
        <v>155</v>
      </c>
      <c r="D34" s="2" t="s">
        <v>18</v>
      </c>
      <c r="E34" s="73" t="s">
        <v>100</v>
      </c>
      <c r="F34" s="29">
        <v>2.4</v>
      </c>
    </row>
    <row r="35" spans="1:6" x14ac:dyDescent="0.3">
      <c r="A35" s="64">
        <v>45901</v>
      </c>
      <c r="B35" s="2" t="s">
        <v>185</v>
      </c>
      <c r="C35" s="2">
        <v>2472621</v>
      </c>
      <c r="D35" s="4" t="s">
        <v>186</v>
      </c>
      <c r="E35" s="2" t="s">
        <v>100</v>
      </c>
      <c r="F35" s="29">
        <v>41.38</v>
      </c>
    </row>
    <row r="36" spans="1:6" x14ac:dyDescent="0.3">
      <c r="A36" s="64">
        <v>45901</v>
      </c>
      <c r="B36" s="64" t="s">
        <v>171</v>
      </c>
      <c r="C36" s="2"/>
      <c r="D36" s="2" t="s">
        <v>179</v>
      </c>
      <c r="E36" s="73" t="s">
        <v>100</v>
      </c>
      <c r="F36" s="29">
        <v>4.08</v>
      </c>
    </row>
    <row r="37" spans="1:6" x14ac:dyDescent="0.3">
      <c r="A37" s="64">
        <v>45931</v>
      </c>
      <c r="B37" s="2" t="s">
        <v>180</v>
      </c>
      <c r="C37" s="2">
        <v>459945627</v>
      </c>
      <c r="D37" s="4" t="s">
        <v>99</v>
      </c>
      <c r="E37" s="2" t="s">
        <v>100</v>
      </c>
      <c r="F37" s="29">
        <v>1067.44</v>
      </c>
    </row>
    <row r="38" spans="1:6" x14ac:dyDescent="0.3">
      <c r="A38" s="64">
        <v>45931</v>
      </c>
      <c r="B38" s="64" t="s">
        <v>137</v>
      </c>
      <c r="C38" s="2" t="s">
        <v>155</v>
      </c>
      <c r="D38" s="2" t="s">
        <v>18</v>
      </c>
      <c r="E38" s="73" t="s">
        <v>100</v>
      </c>
      <c r="F38" s="29">
        <v>2.4</v>
      </c>
    </row>
    <row r="39" spans="1:6" x14ac:dyDescent="0.3">
      <c r="A39" s="64">
        <v>45931</v>
      </c>
      <c r="B39" s="64" t="s">
        <v>264</v>
      </c>
      <c r="C39" s="2" t="s">
        <v>265</v>
      </c>
      <c r="D39" s="2" t="s">
        <v>266</v>
      </c>
      <c r="E39" s="73" t="s">
        <v>100</v>
      </c>
      <c r="F39" s="29">
        <v>24.63</v>
      </c>
    </row>
    <row r="40" spans="1:6" x14ac:dyDescent="0.3">
      <c r="A40" s="64">
        <v>45931</v>
      </c>
      <c r="B40" s="64" t="s">
        <v>171</v>
      </c>
      <c r="C40" s="2"/>
      <c r="D40" s="2" t="s">
        <v>179</v>
      </c>
      <c r="E40" s="73" t="s">
        <v>100</v>
      </c>
      <c r="F40" s="29">
        <v>4.08</v>
      </c>
    </row>
    <row r="41" spans="1:6" x14ac:dyDescent="0.3">
      <c r="A41" s="64">
        <v>45962</v>
      </c>
      <c r="B41" s="2" t="s">
        <v>180</v>
      </c>
      <c r="C41" s="2">
        <v>459945627</v>
      </c>
      <c r="D41" s="4" t="s">
        <v>99</v>
      </c>
      <c r="E41" s="2" t="s">
        <v>100</v>
      </c>
      <c r="F41" s="29">
        <v>1067.44</v>
      </c>
    </row>
    <row r="42" spans="1:6" x14ac:dyDescent="0.3">
      <c r="A42" s="64">
        <v>45962</v>
      </c>
      <c r="B42" s="64" t="s">
        <v>137</v>
      </c>
      <c r="C42" s="2" t="s">
        <v>155</v>
      </c>
      <c r="D42" s="2" t="s">
        <v>18</v>
      </c>
      <c r="E42" s="73" t="s">
        <v>100</v>
      </c>
      <c r="F42" s="29">
        <v>2.4</v>
      </c>
    </row>
    <row r="43" spans="1:6" x14ac:dyDescent="0.3">
      <c r="A43" s="64">
        <v>45962</v>
      </c>
      <c r="B43" s="64" t="s">
        <v>156</v>
      </c>
      <c r="C43" s="2"/>
      <c r="D43" s="2" t="s">
        <v>347</v>
      </c>
      <c r="E43" s="73" t="s">
        <v>100</v>
      </c>
      <c r="F43" s="29">
        <v>198</v>
      </c>
    </row>
    <row r="44" spans="1:6" x14ac:dyDescent="0.3">
      <c r="A44" s="64">
        <v>45992</v>
      </c>
      <c r="B44" s="2" t="s">
        <v>180</v>
      </c>
      <c r="C44" s="2">
        <v>459945627</v>
      </c>
      <c r="D44" s="4" t="s">
        <v>99</v>
      </c>
      <c r="E44" s="2" t="s">
        <v>100</v>
      </c>
      <c r="F44" s="29">
        <v>1067.44</v>
      </c>
    </row>
    <row r="45" spans="1:6" x14ac:dyDescent="0.3">
      <c r="A45" s="64">
        <v>45992</v>
      </c>
      <c r="B45" s="64" t="s">
        <v>137</v>
      </c>
      <c r="C45" s="2" t="s">
        <v>155</v>
      </c>
      <c r="D45" s="2" t="s">
        <v>18</v>
      </c>
      <c r="E45" s="73" t="s">
        <v>100</v>
      </c>
      <c r="F45" s="29">
        <v>2.4</v>
      </c>
    </row>
    <row r="46" spans="1:6" x14ac:dyDescent="0.3">
      <c r="A46" s="64">
        <v>45992</v>
      </c>
      <c r="B46" s="64" t="s">
        <v>156</v>
      </c>
      <c r="C46" s="2"/>
      <c r="D46" s="2" t="s">
        <v>346</v>
      </c>
      <c r="E46" s="73" t="s">
        <v>100</v>
      </c>
      <c r="F46" s="29">
        <v>41.8</v>
      </c>
    </row>
    <row r="47" spans="1:6" x14ac:dyDescent="0.3">
      <c r="A47" s="64">
        <v>45992</v>
      </c>
      <c r="B47" s="64" t="s">
        <v>180</v>
      </c>
      <c r="C47" s="2">
        <v>459945627</v>
      </c>
      <c r="D47" s="2" t="s">
        <v>99</v>
      </c>
      <c r="E47" s="73" t="s">
        <v>100</v>
      </c>
      <c r="F47" s="29">
        <v>206.35</v>
      </c>
    </row>
    <row r="48" spans="1:6" x14ac:dyDescent="0.3">
      <c r="A48" s="64">
        <v>46023</v>
      </c>
      <c r="B48" s="2" t="s">
        <v>180</v>
      </c>
      <c r="C48" s="2">
        <v>459945627</v>
      </c>
      <c r="D48" s="4" t="s">
        <v>99</v>
      </c>
      <c r="E48" s="2" t="s">
        <v>100</v>
      </c>
      <c r="F48" s="29">
        <v>1067.44</v>
      </c>
    </row>
    <row r="49" spans="1:14" x14ac:dyDescent="0.3">
      <c r="A49" s="64">
        <v>46023</v>
      </c>
      <c r="B49" s="64" t="s">
        <v>137</v>
      </c>
      <c r="C49" s="2" t="s">
        <v>155</v>
      </c>
      <c r="D49" s="2" t="s">
        <v>18</v>
      </c>
      <c r="E49" s="73" t="s">
        <v>100</v>
      </c>
      <c r="F49" s="29">
        <v>2.4</v>
      </c>
    </row>
    <row r="50" spans="1:14" x14ac:dyDescent="0.3">
      <c r="A50" s="64">
        <v>46054</v>
      </c>
      <c r="B50" s="2" t="s">
        <v>180</v>
      </c>
      <c r="C50" s="2">
        <v>459945627</v>
      </c>
      <c r="D50" s="4" t="s">
        <v>99</v>
      </c>
      <c r="E50" s="2" t="s">
        <v>100</v>
      </c>
      <c r="F50" s="29">
        <v>1067.44</v>
      </c>
    </row>
    <row r="51" spans="1:14" x14ac:dyDescent="0.3">
      <c r="A51" s="64">
        <v>46054</v>
      </c>
      <c r="B51" s="64" t="s">
        <v>137</v>
      </c>
      <c r="C51" s="2" t="s">
        <v>155</v>
      </c>
      <c r="D51" s="2" t="s">
        <v>18</v>
      </c>
      <c r="E51" s="73" t="s">
        <v>100</v>
      </c>
      <c r="F51" s="29">
        <v>2.4</v>
      </c>
    </row>
    <row r="52" spans="1:14" x14ac:dyDescent="0.3">
      <c r="A52" s="64">
        <v>46054</v>
      </c>
      <c r="B52" s="64" t="s">
        <v>163</v>
      </c>
      <c r="C52" s="2" t="s">
        <v>356</v>
      </c>
      <c r="D52" s="4" t="s">
        <v>83</v>
      </c>
      <c r="E52" s="73" t="s">
        <v>100</v>
      </c>
      <c r="F52" s="29">
        <v>84</v>
      </c>
    </row>
    <row r="53" spans="1:14" x14ac:dyDescent="0.3">
      <c r="A53" s="64">
        <v>46082</v>
      </c>
      <c r="B53" s="64" t="s">
        <v>370</v>
      </c>
      <c r="C53" s="2">
        <v>232555575</v>
      </c>
      <c r="D53" s="2" t="s">
        <v>17</v>
      </c>
      <c r="E53" s="73" t="s">
        <v>100</v>
      </c>
      <c r="F53" s="29">
        <v>3.72</v>
      </c>
    </row>
    <row r="54" spans="1:14" x14ac:dyDescent="0.3">
      <c r="A54" s="64">
        <v>46082</v>
      </c>
      <c r="B54" s="64" t="s">
        <v>375</v>
      </c>
      <c r="C54" s="2">
        <v>115100677</v>
      </c>
      <c r="D54" s="2" t="s">
        <v>17</v>
      </c>
      <c r="E54" s="73" t="s">
        <v>100</v>
      </c>
      <c r="F54" s="29">
        <v>14.9</v>
      </c>
    </row>
    <row r="55" spans="1:14" x14ac:dyDescent="0.3">
      <c r="A55" s="64">
        <v>46082</v>
      </c>
      <c r="B55" s="64" t="s">
        <v>376</v>
      </c>
      <c r="C55" s="2">
        <v>344764383</v>
      </c>
      <c r="D55" s="2" t="s">
        <v>17</v>
      </c>
      <c r="E55" s="73" t="s">
        <v>100</v>
      </c>
      <c r="F55" s="29">
        <v>28.83</v>
      </c>
    </row>
    <row r="56" spans="1:14" x14ac:dyDescent="0.3">
      <c r="A56" s="64">
        <v>46082</v>
      </c>
      <c r="B56" s="64" t="s">
        <v>364</v>
      </c>
      <c r="C56" s="2">
        <v>444167201</v>
      </c>
      <c r="D56" s="2" t="s">
        <v>17</v>
      </c>
      <c r="E56" s="73" t="s">
        <v>100</v>
      </c>
      <c r="F56" s="29">
        <v>151.4</v>
      </c>
    </row>
    <row r="57" spans="1:14" x14ac:dyDescent="0.3">
      <c r="A57" s="64">
        <v>46082</v>
      </c>
      <c r="B57" s="2" t="s">
        <v>180</v>
      </c>
      <c r="C57" s="2">
        <v>459945627</v>
      </c>
      <c r="D57" s="4" t="s">
        <v>99</v>
      </c>
      <c r="E57" s="2" t="s">
        <v>100</v>
      </c>
      <c r="F57" s="29">
        <v>1067.44</v>
      </c>
    </row>
    <row r="58" spans="1:14" x14ac:dyDescent="0.3">
      <c r="A58" s="64">
        <v>46082</v>
      </c>
      <c r="B58" s="64" t="s">
        <v>137</v>
      </c>
      <c r="C58" s="2" t="s">
        <v>155</v>
      </c>
      <c r="D58" s="2" t="s">
        <v>18</v>
      </c>
      <c r="E58" s="73" t="s">
        <v>100</v>
      </c>
      <c r="F58" s="29">
        <v>2.4</v>
      </c>
    </row>
    <row r="59" spans="1:14" x14ac:dyDescent="0.3">
      <c r="A59" s="64"/>
      <c r="B59" s="2"/>
      <c r="C59" s="2"/>
      <c r="D59" s="4"/>
      <c r="E59" s="2"/>
      <c r="F59" s="29"/>
    </row>
    <row r="60" spans="1:14" x14ac:dyDescent="0.3">
      <c r="A60" s="64"/>
      <c r="B60" s="2"/>
      <c r="C60" s="2"/>
      <c r="D60" s="78" t="s">
        <v>24</v>
      </c>
      <c r="E60" s="2"/>
      <c r="F60" s="77">
        <f>SUM(F5:F58)</f>
        <v>14701.429999999998</v>
      </c>
      <c r="H60" s="65"/>
      <c r="I60" s="67"/>
    </row>
    <row r="61" spans="1:14" x14ac:dyDescent="0.3">
      <c r="A61" s="64"/>
      <c r="B61" s="2"/>
      <c r="C61" s="2"/>
      <c r="D61" s="2"/>
      <c r="E61" s="2"/>
      <c r="F61" s="29"/>
    </row>
    <row r="62" spans="1:14" x14ac:dyDescent="0.3">
      <c r="H62" s="65"/>
      <c r="I62" s="68"/>
      <c r="N62" s="67"/>
    </row>
    <row r="63" spans="1:14" x14ac:dyDescent="0.3">
      <c r="H63" s="65"/>
      <c r="I63" s="68"/>
      <c r="N63" s="68"/>
    </row>
    <row r="64" spans="1:14" x14ac:dyDescent="0.3">
      <c r="H64" s="65"/>
      <c r="I64" s="68"/>
      <c r="N64" s="68"/>
    </row>
    <row r="65" spans="8:14" x14ac:dyDescent="0.3">
      <c r="H65" s="65"/>
      <c r="I65" s="68"/>
      <c r="N65" s="68"/>
    </row>
    <row r="66" spans="8:14" x14ac:dyDescent="0.3">
      <c r="H66" s="65"/>
      <c r="I66" s="68"/>
      <c r="N66" s="68"/>
    </row>
    <row r="67" spans="8:14" x14ac:dyDescent="0.3">
      <c r="H67" s="65"/>
      <c r="I67" s="68"/>
      <c r="N67" s="67"/>
    </row>
    <row r="68" spans="8:14" x14ac:dyDescent="0.3">
      <c r="H68" s="65"/>
      <c r="I68" s="68"/>
      <c r="N68" s="67"/>
    </row>
    <row r="69" spans="8:14" x14ac:dyDescent="0.3">
      <c r="I69" s="68"/>
      <c r="N69" s="68"/>
    </row>
    <row r="70" spans="8:14" x14ac:dyDescent="0.3">
      <c r="H70" s="65"/>
      <c r="I70" s="68"/>
      <c r="N70" s="68"/>
    </row>
    <row r="71" spans="8:14" x14ac:dyDescent="0.3">
      <c r="I71" s="68"/>
      <c r="N71" s="68"/>
    </row>
    <row r="72" spans="8:14" x14ac:dyDescent="0.3">
      <c r="I72" s="68"/>
      <c r="N72" s="68"/>
    </row>
    <row r="73" spans="8:14" x14ac:dyDescent="0.3">
      <c r="I73" s="68"/>
      <c r="N73" s="68"/>
    </row>
    <row r="74" spans="8:14" x14ac:dyDescent="0.3">
      <c r="N74" s="68"/>
    </row>
    <row r="75" spans="8:14" x14ac:dyDescent="0.3">
      <c r="I75" s="65"/>
      <c r="N75" s="68"/>
    </row>
    <row r="76" spans="8:14" x14ac:dyDescent="0.3">
      <c r="N76" s="68"/>
    </row>
    <row r="77" spans="8:14" x14ac:dyDescent="0.3">
      <c r="N77" s="68"/>
    </row>
    <row r="78" spans="8:14" x14ac:dyDescent="0.3">
      <c r="N78" s="68"/>
    </row>
    <row r="79" spans="8:14" x14ac:dyDescent="0.3">
      <c r="N79" s="68"/>
    </row>
    <row r="80" spans="8:14" x14ac:dyDescent="0.3">
      <c r="N80" s="67"/>
    </row>
    <row r="83" spans="14:14" x14ac:dyDescent="0.3">
      <c r="N83" s="65"/>
    </row>
  </sheetData>
  <pageMargins left="0.7" right="0.7" top="0.75" bottom="0.75" header="0.3" footer="0.3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5F9B-3AE4-43EC-9CE8-3F5298F07784}">
  <dimension ref="A1:K36"/>
  <sheetViews>
    <sheetView workbookViewId="0">
      <selection activeCell="F19" sqref="F19"/>
    </sheetView>
  </sheetViews>
  <sheetFormatPr defaultColWidth="8.6640625" defaultRowHeight="13.8" x14ac:dyDescent="0.3"/>
  <cols>
    <col min="1" max="1" width="12.109375" style="79" customWidth="1"/>
    <col min="2" max="2" width="19.5546875" style="79" customWidth="1"/>
    <col min="3" max="3" width="14.6640625" style="79" customWidth="1"/>
    <col min="4" max="4" width="10.88671875" style="79" bestFit="1" customWidth="1"/>
    <col min="5" max="5" width="19.44140625" style="79" bestFit="1" customWidth="1"/>
    <col min="6" max="6" width="30" style="79" customWidth="1"/>
    <col min="7" max="7" width="14.88671875" style="79" customWidth="1"/>
    <col min="8" max="8" width="19.6640625" style="79" customWidth="1"/>
    <col min="9" max="9" width="11.109375" style="79" bestFit="1" customWidth="1"/>
    <col min="10" max="16384" width="8.6640625" style="79"/>
  </cols>
  <sheetData>
    <row r="1" spans="1:11" s="61" customFormat="1" ht="14.4" x14ac:dyDescent="0.3">
      <c r="A1" s="235" t="s">
        <v>44</v>
      </c>
      <c r="B1" s="235"/>
      <c r="C1" s="79"/>
      <c r="D1" s="79"/>
      <c r="E1" s="235" t="s">
        <v>56</v>
      </c>
      <c r="F1" s="79"/>
      <c r="G1" s="79"/>
      <c r="H1" s="79"/>
    </row>
    <row r="2" spans="1:11" ht="19.5" customHeight="1" x14ac:dyDescent="0.3">
      <c r="I2" s="184"/>
    </row>
    <row r="3" spans="1:11" ht="29.1" customHeight="1" x14ac:dyDescent="0.3">
      <c r="A3" s="205" t="s">
        <v>0</v>
      </c>
      <c r="B3" s="205" t="s">
        <v>88</v>
      </c>
      <c r="C3" s="205" t="s">
        <v>89</v>
      </c>
      <c r="D3" s="61"/>
      <c r="E3" s="205" t="s">
        <v>0</v>
      </c>
      <c r="F3" s="205" t="s">
        <v>66</v>
      </c>
      <c r="G3" s="205" t="s">
        <v>65</v>
      </c>
      <c r="H3" s="61"/>
      <c r="I3" s="215"/>
    </row>
    <row r="4" spans="1:11" x14ac:dyDescent="0.3">
      <c r="A4" s="236">
        <v>42853</v>
      </c>
      <c r="B4" s="202" t="s">
        <v>90</v>
      </c>
      <c r="C4" s="237">
        <v>24580.5</v>
      </c>
      <c r="E4" s="202">
        <v>2019</v>
      </c>
      <c r="F4" s="202" t="s">
        <v>91</v>
      </c>
      <c r="G4" s="237">
        <v>250</v>
      </c>
      <c r="H4" s="81"/>
      <c r="I4" s="215"/>
    </row>
    <row r="5" spans="1:11" x14ac:dyDescent="0.3">
      <c r="A5" s="236">
        <v>43583</v>
      </c>
      <c r="B5" s="202" t="s">
        <v>92</v>
      </c>
      <c r="C5" s="237">
        <v>1631.6</v>
      </c>
      <c r="E5" s="202">
        <v>2020</v>
      </c>
      <c r="F5" s="202" t="s">
        <v>93</v>
      </c>
      <c r="G5" s="237">
        <v>6500</v>
      </c>
      <c r="H5" s="215"/>
      <c r="I5" s="215"/>
    </row>
    <row r="6" spans="1:11" x14ac:dyDescent="0.3">
      <c r="A6" s="202" t="s">
        <v>94</v>
      </c>
      <c r="B6" s="202" t="s">
        <v>95</v>
      </c>
      <c r="C6" s="237">
        <v>27894.78</v>
      </c>
      <c r="E6" s="202">
        <v>2020</v>
      </c>
      <c r="F6" s="238" t="s">
        <v>91</v>
      </c>
      <c r="G6" s="237">
        <v>300</v>
      </c>
      <c r="H6" s="215"/>
      <c r="I6" s="215"/>
    </row>
    <row r="7" spans="1:11" x14ac:dyDescent="0.3">
      <c r="A7" s="236">
        <v>44132</v>
      </c>
      <c r="B7" s="202" t="s">
        <v>95</v>
      </c>
      <c r="C7" s="237">
        <v>27894.78</v>
      </c>
      <c r="E7" s="239">
        <v>45122</v>
      </c>
      <c r="F7" s="11" t="s">
        <v>98</v>
      </c>
      <c r="G7" s="237">
        <v>5435</v>
      </c>
      <c r="H7" s="215"/>
      <c r="I7" s="215"/>
    </row>
    <row r="8" spans="1:11" x14ac:dyDescent="0.3">
      <c r="A8" s="236">
        <v>44314</v>
      </c>
      <c r="B8" s="202" t="s">
        <v>95</v>
      </c>
      <c r="C8" s="237">
        <v>27894.78</v>
      </c>
      <c r="E8" s="239">
        <v>45658</v>
      </c>
      <c r="F8" s="11" t="s">
        <v>96</v>
      </c>
      <c r="G8" s="260">
        <v>9556.2999999999993</v>
      </c>
      <c r="H8" s="215"/>
      <c r="I8" s="215"/>
    </row>
    <row r="9" spans="1:11" x14ac:dyDescent="0.3">
      <c r="A9" s="236">
        <v>44497</v>
      </c>
      <c r="B9" s="202" t="s">
        <v>95</v>
      </c>
      <c r="C9" s="237">
        <v>27894.78</v>
      </c>
      <c r="E9" s="239">
        <v>45962</v>
      </c>
      <c r="F9" s="202" t="s">
        <v>333</v>
      </c>
      <c r="G9" s="260">
        <v>990</v>
      </c>
      <c r="H9" s="215"/>
      <c r="I9" s="215"/>
    </row>
    <row r="10" spans="1:11" s="61" customFormat="1" x14ac:dyDescent="0.3">
      <c r="A10" s="236"/>
      <c r="B10" s="236"/>
      <c r="C10" s="237"/>
      <c r="D10" s="79"/>
      <c r="E10" s="202"/>
      <c r="F10" s="202"/>
      <c r="G10" s="237"/>
      <c r="H10" s="215"/>
      <c r="I10" s="215"/>
      <c r="J10" s="79"/>
      <c r="K10" s="79"/>
    </row>
    <row r="11" spans="1:11" x14ac:dyDescent="0.3">
      <c r="A11" s="236"/>
      <c r="B11" s="236"/>
      <c r="C11" s="237"/>
      <c r="E11" s="236"/>
      <c r="F11" s="202"/>
      <c r="G11" s="237"/>
      <c r="H11" s="215"/>
      <c r="I11" s="215"/>
    </row>
    <row r="12" spans="1:11" x14ac:dyDescent="0.3">
      <c r="A12" s="202"/>
      <c r="B12" s="202"/>
      <c r="C12" s="237"/>
      <c r="E12" s="236"/>
      <c r="F12" s="202"/>
      <c r="G12" s="237"/>
      <c r="H12" s="215"/>
      <c r="I12" s="215"/>
    </row>
    <row r="13" spans="1:11" x14ac:dyDescent="0.3">
      <c r="A13" s="205" t="s">
        <v>24</v>
      </c>
      <c r="B13" s="205"/>
      <c r="C13" s="240">
        <f>SUM(C4:C12)</f>
        <v>137791.22</v>
      </c>
      <c r="D13" s="61"/>
      <c r="E13" s="205" t="s">
        <v>24</v>
      </c>
      <c r="F13" s="205"/>
      <c r="G13" s="240">
        <f>SUM(G4:G12)</f>
        <v>23031.3</v>
      </c>
      <c r="H13" s="82"/>
      <c r="I13" s="215"/>
    </row>
    <row r="14" spans="1:11" x14ac:dyDescent="0.3">
      <c r="C14" s="81"/>
      <c r="G14" s="81"/>
      <c r="H14" s="81"/>
      <c r="I14" s="215"/>
    </row>
    <row r="15" spans="1:11" x14ac:dyDescent="0.3">
      <c r="C15" s="81"/>
      <c r="G15" s="81"/>
      <c r="H15" s="81"/>
      <c r="I15" s="215"/>
    </row>
    <row r="16" spans="1:11" x14ac:dyDescent="0.3">
      <c r="G16" s="81"/>
      <c r="H16" s="81"/>
      <c r="I16" s="215"/>
    </row>
    <row r="17" spans="1:11" x14ac:dyDescent="0.3">
      <c r="C17" s="206" t="s">
        <v>97</v>
      </c>
      <c r="D17" s="206">
        <f>C13-G13</f>
        <v>114759.92</v>
      </c>
      <c r="F17" s="81"/>
      <c r="G17" s="81"/>
      <c r="H17" s="81"/>
      <c r="I17" s="215"/>
    </row>
    <row r="18" spans="1:11" x14ac:dyDescent="0.3">
      <c r="C18" s="81"/>
      <c r="D18" s="81"/>
      <c r="F18" s="81"/>
      <c r="G18" s="81"/>
      <c r="H18" s="81"/>
      <c r="I18" s="81"/>
    </row>
    <row r="19" spans="1:11" x14ac:dyDescent="0.3">
      <c r="C19" s="81"/>
      <c r="G19" s="81"/>
      <c r="H19" s="81"/>
      <c r="I19" s="81"/>
    </row>
    <row r="20" spans="1:11" x14ac:dyDescent="0.3">
      <c r="A20" s="61"/>
      <c r="B20" s="82"/>
      <c r="C20" s="61"/>
      <c r="D20" s="61"/>
      <c r="E20" s="61"/>
      <c r="F20" s="82"/>
      <c r="G20" s="82"/>
      <c r="H20" s="82"/>
      <c r="I20" s="82"/>
      <c r="J20" s="61"/>
      <c r="K20" s="61"/>
    </row>
    <row r="21" spans="1:11" x14ac:dyDescent="0.3">
      <c r="B21" s="81"/>
      <c r="F21" s="81"/>
      <c r="G21" s="81"/>
      <c r="H21" s="81"/>
      <c r="I21" s="81"/>
    </row>
    <row r="22" spans="1:11" x14ac:dyDescent="0.3">
      <c r="B22" s="81"/>
      <c r="F22" s="81"/>
      <c r="G22" s="81"/>
      <c r="H22" s="81"/>
      <c r="I22" s="81"/>
    </row>
    <row r="23" spans="1:11" x14ac:dyDescent="0.3">
      <c r="F23" s="81"/>
      <c r="G23" s="81"/>
      <c r="H23" s="81"/>
      <c r="I23" s="81"/>
    </row>
    <row r="24" spans="1:11" x14ac:dyDescent="0.3">
      <c r="B24" s="81"/>
      <c r="E24" s="81"/>
      <c r="F24" s="81"/>
      <c r="G24" s="81"/>
      <c r="H24" s="81"/>
    </row>
    <row r="25" spans="1:11" x14ac:dyDescent="0.3">
      <c r="B25" s="81"/>
      <c r="C25" s="81"/>
      <c r="E25" s="81"/>
      <c r="F25" s="81"/>
      <c r="G25" s="81"/>
      <c r="H25" s="81"/>
    </row>
    <row r="26" spans="1:11" x14ac:dyDescent="0.3">
      <c r="B26" s="81"/>
      <c r="F26" s="81"/>
      <c r="G26" s="81"/>
      <c r="H26" s="81"/>
    </row>
    <row r="27" spans="1:11" x14ac:dyDescent="0.3">
      <c r="B27" s="81"/>
    </row>
    <row r="28" spans="1:11" x14ac:dyDescent="0.3">
      <c r="B28" s="81"/>
      <c r="D28" s="81"/>
    </row>
    <row r="29" spans="1:11" x14ac:dyDescent="0.3">
      <c r="B29" s="81"/>
    </row>
    <row r="30" spans="1:11" x14ac:dyDescent="0.3">
      <c r="B30" s="81"/>
      <c r="D30" s="81"/>
    </row>
    <row r="31" spans="1:11" x14ac:dyDescent="0.3">
      <c r="B31" s="81"/>
      <c r="F31" s="81"/>
    </row>
    <row r="32" spans="1:11" x14ac:dyDescent="0.3">
      <c r="B32" s="81"/>
    </row>
    <row r="33" spans="2:2" x14ac:dyDescent="0.3">
      <c r="B33" s="81"/>
    </row>
    <row r="34" spans="2:2" x14ac:dyDescent="0.3">
      <c r="B34" s="81"/>
    </row>
    <row r="35" spans="2:2" x14ac:dyDescent="0.3">
      <c r="B35" s="81"/>
    </row>
    <row r="36" spans="2:2" x14ac:dyDescent="0.3">
      <c r="B36" s="8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2025-2026 Expenditure</vt:lpstr>
      <vt:lpstr>2025-2026 Income</vt:lpstr>
      <vt:lpstr>Budget Control 2025-2026</vt:lpstr>
      <vt:lpstr>Petty Cash </vt:lpstr>
      <vt:lpstr>Reserve Accounts</vt:lpstr>
      <vt:lpstr>VAT 2025-2026</vt:lpstr>
      <vt:lpstr>CIL</vt:lpstr>
    </vt:vector>
  </TitlesOfParts>
  <Company>SELF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Pacey</dc:creator>
  <cp:lastModifiedBy>Parish Clerk</cp:lastModifiedBy>
  <cp:lastPrinted>2026-05-28T16:28:55Z</cp:lastPrinted>
  <dcterms:created xsi:type="dcterms:W3CDTF">1999-03-15T15:27:34Z</dcterms:created>
  <dcterms:modified xsi:type="dcterms:W3CDTF">2026-06-02T18:58:11Z</dcterms:modified>
</cp:coreProperties>
</file>